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Шыргайта" sheetId="1" r:id="rId1"/>
    <sheet name="ПХД2015" sheetId="2" r:id="rId2"/>
    <sheet name="шыргайта дек2013" sheetId="3" r:id="rId3"/>
    <sheet name="шыргайта дек2014" sheetId="4" r:id="rId4"/>
    <sheet name="шыргайта на 01янв" sheetId="5" r:id="rId5"/>
    <sheet name="расшифровка" sheetId="6" r:id="rId6"/>
  </sheets>
  <definedNames>
    <definedName name="_xlnm.Print_Area" localSheetId="1">'ПХД2015'!$A$1:$D$180</definedName>
    <definedName name="_xlnm.Print_Area" localSheetId="0">'Шыргайта'!$A$1:$C$180</definedName>
    <definedName name="_xlnm.Print_Area" localSheetId="4">'шыргайта на 01янв'!$A$1:$C$180</definedName>
  </definedNames>
  <calcPr fullCalcOnLoad="1"/>
</workbook>
</file>

<file path=xl/sharedStrings.xml><?xml version="1.0" encoding="utf-8"?>
<sst xmlns="http://schemas.openxmlformats.org/spreadsheetml/2006/main" count="1082" uniqueCount="186">
  <si>
    <t xml:space="preserve">                                       </t>
  </si>
  <si>
    <t>Приложение к Порядку</t>
  </si>
  <si>
    <t xml:space="preserve"> </t>
  </si>
  <si>
    <t xml:space="preserve">             </t>
  </si>
  <si>
    <t>План финансово-хозяйственной деятельности</t>
  </si>
  <si>
    <t>коды</t>
  </si>
  <si>
    <t>Форма по КДФ</t>
  </si>
  <si>
    <t xml:space="preserve">по ОКПО </t>
  </si>
  <si>
    <t> 383</t>
  </si>
  <si>
    <t>Управление образования администрации МО «Шебалинский район»</t>
  </si>
  <si>
    <t xml:space="preserve"> (наименование органа, осуществляющего функции и полномочия учредителя)</t>
  </si>
  <si>
    <t>(адрес фактического местонахождения муниципального учреждения)</t>
  </si>
  <si>
    <t xml:space="preserve">             I. Сведения о деятельности муниципального учреждения</t>
  </si>
  <si>
    <t>1.3. Перечень услуг (работ), осуществляемых на предпринимательской основе: родительская плата за предоставление дошкольного образования</t>
  </si>
  <si>
    <t xml:space="preserve">               II. Показатели финансового состояния учреждения</t>
  </si>
  <si>
    <t>Наименование показателя</t>
  </si>
  <si>
    <t xml:space="preserve">     сумма</t>
  </si>
  <si>
    <t xml:space="preserve">1. Нефинансовые активы, всего 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</si>
  <si>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</si>
  <si>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</si>
  <si>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</si>
  <si>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</si>
  <si>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</si>
  <si>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</si>
  <si>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предпринимательской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</si>
  <si>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</si>
  <si>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</t>
  </si>
  <si>
    <t xml:space="preserve">в том числе: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</si>
  <si>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</si>
  <si>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</si>
  <si>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 xml:space="preserve">2. Финансовые активы, всего </t>
  </si>
  <si>
    <t xml:space="preserve">из них: 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</si>
  <si>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</si>
  <si>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</t>
  </si>
  <si>
    <t xml:space="preserve">2.2.1. По выданным авансам на услуги связи </t>
  </si>
  <si>
    <t xml:space="preserve">2.2.2. По выданным авансам на транспортные услуги </t>
  </si>
  <si>
    <t>2.2.3. По выданным авансам на коммунальные услуги</t>
  </si>
  <si>
    <t>2.2.4. По выданным авансам на услуги по содержанию имущества</t>
  </si>
  <si>
    <t xml:space="preserve">2.2.5. По выданным авансам на прочие услуги 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</si>
  <si>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</si>
  <si>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</si>
  <si>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</si>
  <si>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</si>
  <si>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 xml:space="preserve">2.2.10. По выданным авансам на прочие расходы </t>
  </si>
  <si>
    <t>2.3.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</si>
  <si>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2.3.1. По выданным авансам на услуги связи</t>
  </si>
  <si>
    <t xml:space="preserve">2.3.2. По выданным авансам на транспортные услуги 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</si>
  <si>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</si>
  <si>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</si>
  <si>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</si>
  <si>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</si>
  <si>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</si>
  <si>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 произведенных активов</t>
  </si>
  <si>
    <t xml:space="preserve">2.3.9. По выданным авансам на приобретение материальных запасов 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</si>
  <si>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</si>
  <si>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</si>
  <si>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</si>
  <si>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</si>
  <si>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</si>
  <si>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</si>
  <si>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</si>
  <si>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 xml:space="preserve">3.2.4. По оплате коммунальных услуг 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</si>
  <si>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</si>
  <si>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</si>
  <si>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</si>
  <si>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 xml:space="preserve">3.2.8. По приобретению нематериальных активов </t>
  </si>
  <si>
    <t>3.2.9. По приобретению не 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</si>
  <si>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</si>
  <si>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</si>
  <si>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</si>
  <si>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</si>
  <si>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предпринимательской и иной приносящей доход деятельности, всего</t>
  </si>
  <si>
    <t xml:space="preserve">3.3.1. По начислениям на выплаты по оплате труда </t>
  </si>
  <si>
    <t>3.3.2. По оплате услуг связи</t>
  </si>
  <si>
    <t>3.3.3. По оплате транспортных услуг</t>
  </si>
  <si>
    <t xml:space="preserve">3.3.4. По оплате коммунальных услуг </t>
  </si>
  <si>
    <t xml:space="preserve">3.3.5. По оплате услуг по содержанию имущества </t>
  </si>
  <si>
    <t>3.3.6. По оплате прочих услуг</t>
  </si>
  <si>
    <t>3.3.7. По приобретению основных средств</t>
  </si>
  <si>
    <t xml:space="preserve">3.3.8. По приобретению нематериальных активов </t>
  </si>
  <si>
    <t>3.3.9. По приобретению не произведенных активов</t>
  </si>
  <si>
    <t>3.3.10. По приобретению материальных запасов</t>
  </si>
  <si>
    <t xml:space="preserve">3.3.11. По оплате прочих расходов </t>
  </si>
  <si>
    <t>3.3.12. По платежам в бюджет</t>
  </si>
  <si>
    <t xml:space="preserve">3.3.13. По прочим расчетам с кредиторами </t>
  </si>
  <si>
    <t>III. Показатели по поступлениям и выплатам учреждения</t>
  </si>
  <si>
    <t xml:space="preserve">    Всего</t>
  </si>
  <si>
    <t>1.Планируемый остаток средств на начало планируемого года</t>
  </si>
  <si>
    <t>2.Поступления, всего</t>
  </si>
  <si>
    <t>2.1.Субсидии на выполнение муниципального задания</t>
  </si>
  <si>
    <t>2.2.Целевые субсидии</t>
  </si>
  <si>
    <t>2.3.Бюджетные инвестиции</t>
  </si>
  <si>
    <t>2.4.Поступления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предпринимательской основе, всего</t>
  </si>
  <si>
    <t>2.4.1.Услуга № 1</t>
  </si>
  <si>
    <t>2.4.2.Услуга № 2</t>
  </si>
  <si>
    <t>2.5.Поступления от иной приносящей доход деятельности, всего</t>
  </si>
  <si>
    <t>Родительская плата</t>
  </si>
  <si>
    <t>3.Планируемый остаток средств на конец планируемого года</t>
  </si>
  <si>
    <t xml:space="preserve">4.Выплаты, всего </t>
  </si>
  <si>
    <t>4.1.Оплата труда и начисления на выплаты по оплате труда, всего</t>
  </si>
  <si>
    <t xml:space="preserve">4.1.1.Заработная плата </t>
  </si>
  <si>
    <t xml:space="preserve">4.1.2.Прочие выплаты </t>
  </si>
  <si>
    <t xml:space="preserve">4.1.3.Начисления на выплаты по оплате труда </t>
  </si>
  <si>
    <t>4.2.Оплата работ, услуг, всего</t>
  </si>
  <si>
    <t>4.2.1.Услуги связи</t>
  </si>
  <si>
    <t>4.2.2.Транспортные услуги</t>
  </si>
  <si>
    <t>4.2.3.Коммунальные услуги</t>
  </si>
  <si>
    <t>4.2.4.Арендная плата за пользование имуществом</t>
  </si>
  <si>
    <t>4.2.5.Работы, услуги по содержанию имущества</t>
  </si>
  <si>
    <t>4.2.6.Прочие работы, услуги</t>
  </si>
  <si>
    <t>4.3.7 Пособия по социальной помощи населению</t>
  </si>
  <si>
    <t>4.3.Прочие расходы</t>
  </si>
  <si>
    <t>5.Поступление нефинансовых активов, всего</t>
  </si>
  <si>
    <t>5.1.Увеличение стоимости основных средств</t>
  </si>
  <si>
    <t>5.2.Увеличение стоимости нематериальных активов</t>
  </si>
  <si>
    <t>5.3.Увеличение стоимости непроизводственных активов</t>
  </si>
  <si>
    <t>5.4.Увеличение стоимости материальных запасов</t>
  </si>
  <si>
    <t>6.Поступление финансовых активов, всего</t>
  </si>
  <si>
    <t>6.1.Увеличение стоимости ценных бумаг, кроме акций и иных форм участия в капитале</t>
  </si>
  <si>
    <t>7.Справочно:</t>
  </si>
  <si>
    <t>объем публичных обязательств, всего</t>
  </si>
  <si>
    <t>Руководитель муниципального учреждения</t>
  </si>
  <si>
    <t>Главный бухгалтер</t>
  </si>
  <si>
    <t>Исполнитель</t>
  </si>
  <si>
    <t>(наименование должности лица,утверждающего документы)</t>
  </si>
  <si>
    <t xml:space="preserve"> "_____" _________________ 2013 г.</t>
  </si>
  <si>
    <t>на 2013 год</t>
  </si>
  <si>
    <t>КБК</t>
  </si>
  <si>
    <t xml:space="preserve">                                                                                             (подпись)                                                (расшифровка подписи)</t>
  </si>
  <si>
    <t xml:space="preserve">                                                                                                        (подпись)                              (расшифровка подписи)</t>
  </si>
  <si>
    <t xml:space="preserve">                                                                                                   (подпись)                                   (расшифровка подписи)</t>
  </si>
  <si>
    <t xml:space="preserve">                                                                                                                              составления и утверждения Плана                                                         </t>
  </si>
  <si>
    <t xml:space="preserve">                                                                                                                    финансово-хозяйственной деятельности</t>
  </si>
  <si>
    <t xml:space="preserve">                                                                                                                                      муниципального учреждения</t>
  </si>
  <si>
    <t xml:space="preserve">                                                                                                                                          МО «Шебалинский район»</t>
  </si>
  <si>
    <t xml:space="preserve">                                                                                                                                УТВЕРЖДАЮ</t>
  </si>
  <si>
    <t>единица измерения: руб                                                                                             по ОКЕИ</t>
  </si>
  <si>
    <r>
      <t xml:space="preserve">  _____________________</t>
    </r>
    <r>
      <rPr>
        <u val="single"/>
        <sz val="16"/>
        <color indexed="8"/>
        <rFont val="Times New Roman"/>
        <family val="1"/>
      </rPr>
      <t>А.Н.Биятова</t>
    </r>
  </si>
  <si>
    <t>(подпись, расшифровка подписи)</t>
  </si>
  <si>
    <t xml:space="preserve"> Начальник управления образования</t>
  </si>
  <si>
    <t>муниципального учреждения         ____________               И.О.Замерова</t>
  </si>
  <si>
    <t>тел.21-3-45                                   ____________                 И.О.Замерова</t>
  </si>
  <si>
    <r>
      <t xml:space="preserve">ИНН/КПП </t>
    </r>
    <r>
      <rPr>
        <sz val="16"/>
        <color indexed="8"/>
        <rFont val="Arial"/>
        <family val="2"/>
      </rPr>
      <t>0405003112/040501001</t>
    </r>
  </si>
  <si>
    <t>649220 Республика Алтай Шебалинский район с.Шыргайта ул. Песчаная д.28</t>
  </si>
  <si>
    <r>
      <t xml:space="preserve">1.1. Цели деятельности муниципального учреждения: </t>
    </r>
    <r>
      <rPr>
        <u val="single"/>
        <sz val="16"/>
        <color indexed="8"/>
        <rFont val="Times New Roman"/>
        <family val="1"/>
      </rPr>
      <t>оказание образовательных услуг</t>
    </r>
  </si>
  <si>
    <r>
      <t xml:space="preserve">1.2. Виды деятельности муниципального учреждения: </t>
    </r>
    <r>
      <rPr>
        <u val="single"/>
        <sz val="16"/>
        <color indexed="8"/>
        <rFont val="Times New Roman"/>
        <family val="1"/>
      </rPr>
      <t>предоставление среднего (полного) общего образования, предоставление дошкольного образования</t>
    </r>
  </si>
  <si>
    <t>Муниципальное  бюджетное  образовательное учреждение "Шыргайтинская средняя общеобразовательная школа"</t>
  </si>
  <si>
    <t>(уполномоченное лицо)                  ____________              О.П.Боделукова</t>
  </si>
  <si>
    <t>"09" июля 2013г.                                                                                        Дата</t>
  </si>
  <si>
    <t>"09" июля 2013 г.</t>
  </si>
  <si>
    <t>"31" декабря 2013г.                                                                                        Дата</t>
  </si>
  <si>
    <t>муниципального учреждения         ____________               И.А.Могулчина</t>
  </si>
  <si>
    <t>тел.21-3-45                                   ____________                 И.А.Могулчина</t>
  </si>
  <si>
    <r>
      <t xml:space="preserve">  _____________________</t>
    </r>
    <r>
      <rPr>
        <u val="single"/>
        <sz val="16"/>
        <color indexed="8"/>
        <rFont val="Times New Roman"/>
        <family val="1"/>
      </rPr>
      <t>А.В.Тордоков</t>
    </r>
  </si>
  <si>
    <t xml:space="preserve"> "_____" _________________ 2014 г.</t>
  </si>
  <si>
    <t>"01" января 2014г.                                                                                        Дата</t>
  </si>
  <si>
    <t>Изменение №2</t>
  </si>
  <si>
    <t>наименование</t>
  </si>
  <si>
    <t>0701</t>
  </si>
  <si>
    <t>0702</t>
  </si>
  <si>
    <t>Стандарт</t>
  </si>
  <si>
    <t>МБ</t>
  </si>
  <si>
    <t>родительская плата</t>
  </si>
  <si>
    <t>итого</t>
  </si>
  <si>
    <t>Молод. Спец 966</t>
  </si>
  <si>
    <t xml:space="preserve">летний отдых </t>
  </si>
  <si>
    <t>горячее питание</t>
  </si>
  <si>
    <t>горячее питание софинансирование</t>
  </si>
  <si>
    <t>221506/934</t>
  </si>
  <si>
    <t>227501/966</t>
  </si>
  <si>
    <t>226509/936</t>
  </si>
  <si>
    <t>222501/981</t>
  </si>
  <si>
    <t>221025/981</t>
  </si>
  <si>
    <t>ДОП.образов</t>
  </si>
  <si>
    <t>наим-ие</t>
  </si>
  <si>
    <t>"01" января 2014 г.</t>
  </si>
  <si>
    <t>интернет</t>
  </si>
  <si>
    <t>на 2014 год</t>
  </si>
  <si>
    <t>"31" декабря 2014 г.</t>
  </si>
  <si>
    <t>"31" января 2014г.                                                                                        Дата</t>
  </si>
  <si>
    <t xml:space="preserve"> "_____" _________________ 2016 г.</t>
  </si>
  <si>
    <t>на 2016 год</t>
  </si>
  <si>
    <t>"01" января 2016г.                                                                                        Дата</t>
  </si>
  <si>
    <t>муниципального учреждения         ____________               С.Ю.Телесова</t>
  </si>
  <si>
    <t>тел.21-3-45                                   ____________                 С.Ю.Телесова</t>
  </si>
  <si>
    <t>"23"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</si>
</sst>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u val="single"/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5" fillId="0" borderId="10" xfId="58" applyFont="1" applyBorder="1" applyAlignment="1">
      <alignment horizontal="right" vertical="top" wrapText="1"/>
    </xf>
    <xf numFmtId="43" fontId="2" fillId="0" borderId="10" xfId="58" applyFont="1" applyBorder="1" applyAlignment="1">
      <alignment horizontal="right" vertical="top" wrapText="1"/>
    </xf>
    <xf numFmtId="0" fontId="5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43" fontId="1" fillId="0" borderId="11" xfId="58" applyFont="1" applyBorder="1" applyAlignment="1">
      <alignment horizontal="right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43" fontId="1" fillId="0" borderId="0" xfId="58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/>
    </xf>
    <xf numFmtId="0" fontId="9" fillId="0" borderId="0" xfId="0" applyFont="1" applyBorder="1" applyAlignment="1">
      <alignment/>
    </xf>
    <xf numFmtId="43" fontId="9" fillId="0" borderId="0" xfId="58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top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justify"/>
    </xf>
    <xf numFmtId="43" fontId="0" fillId="0" borderId="0" xfId="0" applyNumberFormat="1" applyAlignment="1">
      <alignment/>
    </xf>
    <xf numFmtId="43" fontId="48" fillId="0" borderId="10" xfId="58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" fontId="49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1" fontId="49" fillId="0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43" fontId="2" fillId="0" borderId="10" xfId="58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49" fontId="39" fillId="34" borderId="15" xfId="0" applyNumberFormat="1" applyFont="1" applyFill="1" applyBorder="1" applyAlignment="1">
      <alignment horizontal="center"/>
    </xf>
    <xf numFmtId="49" fontId="39" fillId="34" borderId="21" xfId="0" applyNumberFormat="1" applyFont="1" applyFill="1" applyBorder="1" applyAlignment="1">
      <alignment horizontal="center"/>
    </xf>
    <xf numFmtId="49" fontId="39" fillId="34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view="pageBreakPreview" zoomScale="93" zoomScaleSheetLayoutView="93" zoomScalePageLayoutView="0" workbookViewId="0" topLeftCell="A9">
      <selection activeCell="A159" sqref="A1:IV16384"/>
    </sheetView>
  </sheetViews>
  <sheetFormatPr defaultColWidth="9.140625" defaultRowHeight="15"/>
  <cols>
    <col min="1" max="1" width="99.421875" style="0" customWidth="1"/>
    <col min="2" max="2" width="5.421875" style="0" customWidth="1"/>
    <col min="3" max="3" width="16.57421875" style="0" bestFit="1" customWidth="1"/>
    <col min="4" max="5" width="15.28125" style="0" bestFit="1" customWidth="1"/>
  </cols>
  <sheetData>
    <row r="1" ht="18.75" hidden="1">
      <c r="A1" s="1" t="s">
        <v>0</v>
      </c>
    </row>
    <row r="2" ht="18.75" hidden="1">
      <c r="A2" s="1"/>
    </row>
    <row r="3" ht="18.75" hidden="1">
      <c r="A3" s="1"/>
    </row>
    <row r="4" spans="1:3" ht="20.25" hidden="1">
      <c r="A4" s="51" t="s">
        <v>1</v>
      </c>
      <c r="B4" s="51"/>
      <c r="C4" s="51"/>
    </row>
    <row r="5" spans="1:3" ht="20.25" hidden="1">
      <c r="A5" s="51" t="s">
        <v>131</v>
      </c>
      <c r="B5" s="51"/>
      <c r="C5" s="51"/>
    </row>
    <row r="6" spans="1:3" ht="20.25" hidden="1">
      <c r="A6" s="52" t="s">
        <v>132</v>
      </c>
      <c r="B6" s="52"/>
      <c r="C6" s="52"/>
    </row>
    <row r="7" spans="1:3" ht="20.25" hidden="1">
      <c r="A7" s="52" t="s">
        <v>133</v>
      </c>
      <c r="B7" s="52"/>
      <c r="C7" s="52"/>
    </row>
    <row r="8" spans="1:3" ht="20.25" hidden="1">
      <c r="A8" s="52" t="s">
        <v>134</v>
      </c>
      <c r="B8" s="52"/>
      <c r="C8" s="52"/>
    </row>
    <row r="9" spans="1:3" ht="21">
      <c r="A9" s="26"/>
      <c r="B9" s="27"/>
      <c r="C9" s="27"/>
    </row>
    <row r="10" spans="1:3" ht="20.25">
      <c r="A10" s="52" t="s">
        <v>135</v>
      </c>
      <c r="B10" s="52"/>
      <c r="C10" s="52"/>
    </row>
    <row r="11" spans="1:4" ht="20.25">
      <c r="A11" s="53" t="s">
        <v>139</v>
      </c>
      <c r="B11" s="53"/>
      <c r="C11" s="53"/>
      <c r="D11" s="1"/>
    </row>
    <row r="12" spans="1:4" ht="15">
      <c r="A12" s="54" t="s">
        <v>124</v>
      </c>
      <c r="B12" s="54"/>
      <c r="C12" s="54"/>
      <c r="D12" s="2"/>
    </row>
    <row r="13" spans="1:4" ht="20.25">
      <c r="A13" s="51" t="s">
        <v>137</v>
      </c>
      <c r="B13" s="51"/>
      <c r="C13" s="51"/>
      <c r="D13" s="1"/>
    </row>
    <row r="14" spans="1:4" ht="18.75">
      <c r="A14" s="54" t="s">
        <v>138</v>
      </c>
      <c r="B14" s="54"/>
      <c r="C14" s="54"/>
      <c r="D14" s="1"/>
    </row>
    <row r="15" spans="1:5" ht="20.25">
      <c r="A15" s="51" t="s">
        <v>125</v>
      </c>
      <c r="B15" s="51"/>
      <c r="C15" s="51"/>
      <c r="E15" s="1"/>
    </row>
    <row r="16" spans="1:3" ht="21">
      <c r="A16" s="26" t="s">
        <v>2</v>
      </c>
      <c r="B16" s="27"/>
      <c r="C16" s="27"/>
    </row>
    <row r="17" spans="1:3" ht="21">
      <c r="A17" s="26" t="s">
        <v>3</v>
      </c>
      <c r="B17" s="27"/>
      <c r="C17" s="27"/>
    </row>
    <row r="18" spans="1:3" ht="21">
      <c r="A18" s="25" t="s">
        <v>4</v>
      </c>
      <c r="B18" s="27"/>
      <c r="C18" s="27"/>
    </row>
    <row r="19" spans="1:3" ht="21">
      <c r="A19" s="25" t="s">
        <v>126</v>
      </c>
      <c r="B19" s="27"/>
      <c r="C19" s="27"/>
    </row>
    <row r="20" spans="1:3" ht="20.25">
      <c r="A20" s="28"/>
      <c r="B20" s="55" t="s">
        <v>5</v>
      </c>
      <c r="C20" s="55"/>
    </row>
    <row r="21" spans="1:3" ht="20.25">
      <c r="A21" s="28"/>
      <c r="B21" s="55"/>
      <c r="C21" s="55"/>
    </row>
    <row r="22" spans="1:3" ht="20.25">
      <c r="A22" s="29" t="s">
        <v>6</v>
      </c>
      <c r="B22" s="55"/>
      <c r="C22" s="55"/>
    </row>
    <row r="23" spans="1:3" ht="20.25">
      <c r="A23" s="28" t="s">
        <v>148</v>
      </c>
      <c r="B23" s="56">
        <v>41464</v>
      </c>
      <c r="C23" s="55"/>
    </row>
    <row r="24" spans="1:3" ht="20.25">
      <c r="A24" s="28"/>
      <c r="B24" s="55"/>
      <c r="C24" s="55"/>
    </row>
    <row r="25" spans="1:3" ht="20.25">
      <c r="A25" s="57" t="s">
        <v>146</v>
      </c>
      <c r="B25" s="55"/>
      <c r="C25" s="55"/>
    </row>
    <row r="26" spans="1:3" ht="20.25">
      <c r="A26" s="57"/>
      <c r="B26" s="55"/>
      <c r="C26" s="55"/>
    </row>
    <row r="27" spans="1:3" ht="20.25">
      <c r="A27" s="29" t="s">
        <v>7</v>
      </c>
      <c r="B27" s="55">
        <v>56039480</v>
      </c>
      <c r="C27" s="55"/>
    </row>
    <row r="28" spans="1:3" ht="20.25">
      <c r="A28" s="28" t="s">
        <v>142</v>
      </c>
      <c r="B28" s="55"/>
      <c r="C28" s="55"/>
    </row>
    <row r="29" spans="1:3" ht="20.25">
      <c r="A29" s="28" t="s">
        <v>136</v>
      </c>
      <c r="B29" s="55" t="s">
        <v>8</v>
      </c>
      <c r="C29" s="55"/>
    </row>
    <row r="30" spans="1:3" ht="21">
      <c r="A30" s="27"/>
      <c r="B30" s="26" t="s">
        <v>2</v>
      </c>
      <c r="C30" s="26" t="s">
        <v>2</v>
      </c>
    </row>
    <row r="31" spans="1:3" ht="20.25">
      <c r="A31" s="58" t="s">
        <v>9</v>
      </c>
      <c r="B31" s="58"/>
      <c r="C31" s="58"/>
    </row>
    <row r="32" spans="1:3" ht="21">
      <c r="A32" s="33" t="s">
        <v>10</v>
      </c>
      <c r="B32" s="27"/>
      <c r="C32" s="27"/>
    </row>
    <row r="33" spans="1:3" ht="41.25">
      <c r="A33" s="30" t="s">
        <v>143</v>
      </c>
      <c r="B33" s="27"/>
      <c r="C33" s="27"/>
    </row>
    <row r="34" spans="1:3" ht="21">
      <c r="A34" s="33" t="s">
        <v>11</v>
      </c>
      <c r="B34" s="27"/>
      <c r="C34" s="26" t="s">
        <v>2</v>
      </c>
    </row>
    <row r="35" spans="1:3" ht="21">
      <c r="A35" s="26" t="s">
        <v>2</v>
      </c>
      <c r="B35" s="27"/>
      <c r="C35" s="27"/>
    </row>
    <row r="36" spans="1:3" ht="21">
      <c r="A36" s="31" t="s">
        <v>12</v>
      </c>
      <c r="B36" s="27"/>
      <c r="C36" s="27"/>
    </row>
    <row r="37" spans="1:3" ht="42.75" customHeight="1">
      <c r="A37" s="59" t="s">
        <v>144</v>
      </c>
      <c r="B37" s="59"/>
      <c r="C37" s="27"/>
    </row>
    <row r="38" spans="1:3" ht="42.75" customHeight="1">
      <c r="A38" s="60" t="s">
        <v>145</v>
      </c>
      <c r="B38" s="60"/>
      <c r="C38" s="27"/>
    </row>
    <row r="39" spans="1:3" ht="42.75" customHeight="1">
      <c r="A39" s="59" t="s">
        <v>13</v>
      </c>
      <c r="B39" s="59"/>
      <c r="C39" s="27"/>
    </row>
    <row r="40" ht="18.75">
      <c r="A40" s="3" t="s">
        <v>14</v>
      </c>
    </row>
    <row r="41" ht="18.75">
      <c r="A41" s="3"/>
    </row>
    <row r="42" spans="1:3" ht="18.75">
      <c r="A42" s="4" t="s">
        <v>15</v>
      </c>
      <c r="B42" s="61" t="s">
        <v>16</v>
      </c>
      <c r="C42" s="62"/>
    </row>
    <row r="43" spans="1:3" ht="15.75">
      <c r="A43" s="5">
        <v>1</v>
      </c>
      <c r="B43" s="63">
        <v>2</v>
      </c>
      <c r="C43" s="64"/>
    </row>
    <row r="44" spans="1:3" ht="15.75">
      <c r="A44" s="6" t="s">
        <v>17</v>
      </c>
      <c r="B44" s="63">
        <f>B46+B52</f>
        <v>11540007.379999999</v>
      </c>
      <c r="C44" s="64"/>
    </row>
    <row r="45" spans="1:3" ht="15.75">
      <c r="A45" s="6" t="s">
        <v>18</v>
      </c>
      <c r="B45" s="63"/>
      <c r="C45" s="64"/>
    </row>
    <row r="46" spans="1:3" ht="15.75">
      <c r="A46" s="6" t="s">
        <v>19</v>
      </c>
      <c r="B46" s="63">
        <v>9460008</v>
      </c>
      <c r="C46" s="64"/>
    </row>
    <row r="47" spans="1:3" ht="15.75">
      <c r="A47" s="6" t="s">
        <v>20</v>
      </c>
      <c r="B47" s="63"/>
      <c r="C47" s="64"/>
    </row>
    <row r="48" spans="1:3" ht="31.5">
      <c r="A48" s="6" t="s">
        <v>21</v>
      </c>
      <c r="B48" s="63"/>
      <c r="C48" s="64"/>
    </row>
    <row r="49" spans="1:3" ht="31.5">
      <c r="A49" s="6" t="s">
        <v>23</v>
      </c>
      <c r="B49" s="63" t="s">
        <v>22</v>
      </c>
      <c r="C49" s="64"/>
    </row>
    <row r="50" spans="1:3" ht="31.5">
      <c r="A50" s="6" t="s">
        <v>24</v>
      </c>
      <c r="B50" s="63" t="s">
        <v>22</v>
      </c>
      <c r="C50" s="64"/>
    </row>
    <row r="51" spans="1:3" ht="15.75">
      <c r="A51" s="6" t="s">
        <v>25</v>
      </c>
      <c r="B51" s="63">
        <v>8260710.86</v>
      </c>
      <c r="C51" s="64"/>
    </row>
    <row r="52" spans="1:3" ht="15.75">
      <c r="A52" s="6" t="s">
        <v>26</v>
      </c>
      <c r="B52" s="63">
        <v>2079999.38</v>
      </c>
      <c r="C52" s="64"/>
    </row>
    <row r="53" spans="1:3" ht="15.75">
      <c r="A53" s="6" t="s">
        <v>27</v>
      </c>
      <c r="B53" s="63"/>
      <c r="C53" s="64"/>
    </row>
    <row r="54" spans="1:3" ht="15.75">
      <c r="A54" s="6" t="s">
        <v>28</v>
      </c>
      <c r="B54" s="63">
        <v>1414731</v>
      </c>
      <c r="C54" s="64"/>
    </row>
    <row r="55" spans="1:3" ht="15.75">
      <c r="A55" s="6" t="s">
        <v>29</v>
      </c>
      <c r="B55" s="63">
        <v>665268.38</v>
      </c>
      <c r="C55" s="64"/>
    </row>
    <row r="56" spans="1:3" ht="15.75">
      <c r="A56" s="6" t="s">
        <v>30</v>
      </c>
      <c r="B56" s="63">
        <f>B58+B59+B71</f>
        <v>7649.07</v>
      </c>
      <c r="C56" s="64"/>
    </row>
    <row r="57" spans="1:3" ht="15.75">
      <c r="A57" s="6" t="s">
        <v>31</v>
      </c>
      <c r="B57" s="63"/>
      <c r="C57" s="64"/>
    </row>
    <row r="58" spans="1:3" ht="31.5">
      <c r="A58" s="6" t="s">
        <v>32</v>
      </c>
      <c r="B58" s="63"/>
      <c r="C58" s="64"/>
    </row>
    <row r="59" spans="1:3" ht="31.5">
      <c r="A59" s="6" t="s">
        <v>33</v>
      </c>
      <c r="B59" s="63">
        <v>7649.07</v>
      </c>
      <c r="C59" s="64"/>
    </row>
    <row r="60" spans="1:3" ht="15.75">
      <c r="A60" s="6" t="s">
        <v>20</v>
      </c>
      <c r="B60" s="63"/>
      <c r="C60" s="64"/>
    </row>
    <row r="61" spans="1:3" ht="15.75">
      <c r="A61" s="6" t="s">
        <v>34</v>
      </c>
      <c r="B61" s="63">
        <v>997.52</v>
      </c>
      <c r="C61" s="64"/>
    </row>
    <row r="62" spans="1:3" ht="15.75">
      <c r="A62" s="6" t="s">
        <v>35</v>
      </c>
      <c r="B62" s="63"/>
      <c r="C62" s="64"/>
    </row>
    <row r="63" spans="1:3" ht="15.75">
      <c r="A63" s="6" t="s">
        <v>36</v>
      </c>
      <c r="B63" s="63" t="s">
        <v>22</v>
      </c>
      <c r="C63" s="64"/>
    </row>
    <row r="64" spans="1:3" ht="15.75">
      <c r="A64" s="6" t="s">
        <v>37</v>
      </c>
      <c r="B64" s="63" t="s">
        <v>22</v>
      </c>
      <c r="C64" s="64"/>
    </row>
    <row r="65" spans="1:3" ht="15.75">
      <c r="A65" s="6" t="s">
        <v>38</v>
      </c>
      <c r="B65" s="63">
        <v>6654.55</v>
      </c>
      <c r="C65" s="64"/>
    </row>
    <row r="66" spans="1:3" ht="15.75">
      <c r="A66" s="6" t="s">
        <v>39</v>
      </c>
      <c r="B66" s="63" t="s">
        <v>22</v>
      </c>
      <c r="C66" s="64"/>
    </row>
    <row r="67" spans="1:3" ht="15.75">
      <c r="A67" s="6" t="s">
        <v>40</v>
      </c>
      <c r="B67" s="63" t="s">
        <v>22</v>
      </c>
      <c r="C67" s="64"/>
    </row>
    <row r="68" spans="1:3" ht="15.75">
      <c r="A68" s="6" t="s">
        <v>41</v>
      </c>
      <c r="B68" s="63" t="s">
        <v>22</v>
      </c>
      <c r="C68" s="64"/>
    </row>
    <row r="69" spans="1:3" ht="15.75">
      <c r="A69" s="6" t="s">
        <v>42</v>
      </c>
      <c r="B69" s="63" t="s">
        <v>22</v>
      </c>
      <c r="C69" s="64"/>
    </row>
    <row r="70" spans="1:3" ht="15.75">
      <c r="A70" s="6" t="s">
        <v>43</v>
      </c>
      <c r="B70" s="63" t="s">
        <v>22</v>
      </c>
      <c r="C70" s="64"/>
    </row>
    <row r="71" spans="1:3" ht="31.5">
      <c r="A71" s="6" t="s">
        <v>44</v>
      </c>
      <c r="B71" s="63"/>
      <c r="C71" s="64"/>
    </row>
    <row r="72" spans="1:3" ht="15.75">
      <c r="A72" s="6" t="s">
        <v>20</v>
      </c>
      <c r="B72" s="63"/>
      <c r="C72" s="64"/>
    </row>
    <row r="73" spans="1:3" ht="15.75">
      <c r="A73" s="6" t="s">
        <v>45</v>
      </c>
      <c r="B73" s="63" t="s">
        <v>22</v>
      </c>
      <c r="C73" s="64"/>
    </row>
    <row r="74" spans="1:3" ht="15.75">
      <c r="A74" s="6" t="s">
        <v>46</v>
      </c>
      <c r="B74" s="63" t="s">
        <v>22</v>
      </c>
      <c r="C74" s="64"/>
    </row>
    <row r="75" spans="1:3" ht="15.75">
      <c r="A75" s="6" t="s">
        <v>47</v>
      </c>
      <c r="B75" s="63" t="s">
        <v>22</v>
      </c>
      <c r="C75" s="64"/>
    </row>
    <row r="76" spans="1:3" ht="15.75">
      <c r="A76" s="6" t="s">
        <v>48</v>
      </c>
      <c r="B76" s="63" t="s">
        <v>22</v>
      </c>
      <c r="C76" s="64"/>
    </row>
    <row r="77" spans="1:3" ht="15.75">
      <c r="A77" s="6" t="s">
        <v>49</v>
      </c>
      <c r="B77" s="63" t="s">
        <v>22</v>
      </c>
      <c r="C77" s="64"/>
    </row>
    <row r="78" spans="1:3" ht="15.75">
      <c r="A78" s="6" t="s">
        <v>50</v>
      </c>
      <c r="B78" s="63" t="s">
        <v>22</v>
      </c>
      <c r="C78" s="64"/>
    </row>
    <row r="79" spans="1:3" ht="15.75">
      <c r="A79" s="6" t="s">
        <v>51</v>
      </c>
      <c r="B79" s="63" t="s">
        <v>22</v>
      </c>
      <c r="C79" s="64"/>
    </row>
    <row r="80" spans="1:3" ht="15.75">
      <c r="A80" s="6" t="s">
        <v>52</v>
      </c>
      <c r="B80" s="63" t="s">
        <v>22</v>
      </c>
      <c r="C80" s="64"/>
    </row>
    <row r="81" spans="1:3" ht="15.75">
      <c r="A81" s="6" t="s">
        <v>53</v>
      </c>
      <c r="B81" s="63" t="s">
        <v>22</v>
      </c>
      <c r="C81" s="64"/>
    </row>
    <row r="82" spans="1:3" ht="15.75">
      <c r="A82" s="6" t="s">
        <v>54</v>
      </c>
      <c r="B82" s="63"/>
      <c r="C82" s="64"/>
    </row>
    <row r="83" spans="1:3" ht="15.75">
      <c r="A83" s="6" t="s">
        <v>55</v>
      </c>
      <c r="B83" s="63">
        <v>47510.38</v>
      </c>
      <c r="C83" s="64"/>
    </row>
    <row r="84" spans="1:3" ht="15.75">
      <c r="A84" s="6" t="s">
        <v>18</v>
      </c>
      <c r="B84" s="63"/>
      <c r="C84" s="64"/>
    </row>
    <row r="85" spans="1:3" ht="15.75">
      <c r="A85" s="6" t="s">
        <v>56</v>
      </c>
      <c r="B85" s="63"/>
      <c r="C85" s="64"/>
    </row>
    <row r="86" spans="1:3" ht="31.5">
      <c r="A86" s="6" t="s">
        <v>57</v>
      </c>
      <c r="B86" s="63">
        <f>942635.8-895125.42</f>
        <v>47510.380000000005</v>
      </c>
      <c r="C86" s="64"/>
    </row>
    <row r="87" spans="1:3" ht="15.75">
      <c r="A87" s="6" t="s">
        <v>20</v>
      </c>
      <c r="B87" s="63"/>
      <c r="C87" s="64"/>
    </row>
    <row r="88" spans="1:3" ht="15.75">
      <c r="A88" s="6" t="s">
        <v>58</v>
      </c>
      <c r="B88" s="63">
        <v>1000</v>
      </c>
      <c r="C88" s="64"/>
    </row>
    <row r="89" spans="1:3" ht="15.75">
      <c r="A89" s="6" t="s">
        <v>59</v>
      </c>
      <c r="B89" s="63"/>
      <c r="C89" s="64"/>
    </row>
    <row r="90" spans="1:3" ht="15.75">
      <c r="A90" s="6" t="s">
        <v>60</v>
      </c>
      <c r="B90" s="63">
        <v>2500</v>
      </c>
      <c r="C90" s="64"/>
    </row>
    <row r="91" spans="1:3" ht="15.75">
      <c r="A91" s="6" t="s">
        <v>61</v>
      </c>
      <c r="B91" s="63"/>
      <c r="C91" s="64"/>
    </row>
    <row r="92" spans="1:3" ht="15.75">
      <c r="A92" s="6" t="s">
        <v>62</v>
      </c>
      <c r="B92" s="63">
        <v>8800.66</v>
      </c>
      <c r="C92" s="64"/>
    </row>
    <row r="93" spans="1:3" ht="15.75">
      <c r="A93" s="6" t="s">
        <v>63</v>
      </c>
      <c r="B93" s="63">
        <v>35209.72</v>
      </c>
      <c r="C93" s="64"/>
    </row>
    <row r="94" spans="1:3" ht="15.75">
      <c r="A94" s="6" t="s">
        <v>64</v>
      </c>
      <c r="B94" s="63"/>
      <c r="C94" s="64"/>
    </row>
    <row r="95" spans="1:3" ht="15.75">
      <c r="A95" s="6" t="s">
        <v>65</v>
      </c>
      <c r="B95" s="63"/>
      <c r="C95" s="64"/>
    </row>
    <row r="96" spans="1:3" ht="15.75">
      <c r="A96" s="6" t="s">
        <v>66</v>
      </c>
      <c r="B96" s="63"/>
      <c r="C96" s="64"/>
    </row>
    <row r="97" spans="1:3" ht="15.75">
      <c r="A97" s="6" t="s">
        <v>67</v>
      </c>
      <c r="B97" s="63"/>
      <c r="C97" s="64"/>
    </row>
    <row r="98" spans="1:3" ht="15.75">
      <c r="A98" s="6" t="s">
        <v>68</v>
      </c>
      <c r="B98" s="63">
        <f>1500+5584.42</f>
        <v>7084.42</v>
      </c>
      <c r="C98" s="64"/>
    </row>
    <row r="99" spans="1:3" ht="15.75">
      <c r="A99" s="6" t="s">
        <v>69</v>
      </c>
      <c r="B99" s="63">
        <v>180</v>
      </c>
      <c r="C99" s="64"/>
    </row>
    <row r="100" spans="1:3" ht="15.75">
      <c r="A100" s="6" t="s">
        <v>70</v>
      </c>
      <c r="B100" s="63"/>
      <c r="C100" s="64"/>
    </row>
    <row r="101" spans="1:3" ht="47.25">
      <c r="A101" s="6" t="s">
        <v>71</v>
      </c>
      <c r="B101" s="63"/>
      <c r="C101" s="64"/>
    </row>
    <row r="102" spans="1:3" ht="15.75">
      <c r="A102" s="6" t="s">
        <v>27</v>
      </c>
      <c r="B102" s="63"/>
      <c r="C102" s="64"/>
    </row>
    <row r="103" spans="1:3" ht="15.75">
      <c r="A103" s="6" t="s">
        <v>72</v>
      </c>
      <c r="B103" s="63" t="s">
        <v>22</v>
      </c>
      <c r="C103" s="64"/>
    </row>
    <row r="104" spans="1:3" ht="15.75">
      <c r="A104" s="6" t="s">
        <v>73</v>
      </c>
      <c r="B104" s="63" t="s">
        <v>22</v>
      </c>
      <c r="C104" s="64"/>
    </row>
    <row r="105" spans="1:3" ht="15.75">
      <c r="A105" s="6" t="s">
        <v>74</v>
      </c>
      <c r="B105" s="63" t="s">
        <v>22</v>
      </c>
      <c r="C105" s="64"/>
    </row>
    <row r="106" spans="1:3" ht="15.75">
      <c r="A106" s="6" t="s">
        <v>75</v>
      </c>
      <c r="B106" s="63" t="s">
        <v>22</v>
      </c>
      <c r="C106" s="64"/>
    </row>
    <row r="107" spans="1:3" ht="15.75">
      <c r="A107" s="6" t="s">
        <v>76</v>
      </c>
      <c r="B107" s="63" t="s">
        <v>22</v>
      </c>
      <c r="C107" s="64"/>
    </row>
    <row r="108" spans="1:3" ht="15.75">
      <c r="A108" s="6" t="s">
        <v>77</v>
      </c>
      <c r="B108" s="63" t="s">
        <v>22</v>
      </c>
      <c r="C108" s="64"/>
    </row>
    <row r="109" spans="1:3" ht="15.75">
      <c r="A109" s="6" t="s">
        <v>78</v>
      </c>
      <c r="B109" s="63" t="s">
        <v>22</v>
      </c>
      <c r="C109" s="64"/>
    </row>
    <row r="110" spans="1:3" ht="15.75">
      <c r="A110" s="6" t="s">
        <v>79</v>
      </c>
      <c r="B110" s="63" t="s">
        <v>22</v>
      </c>
      <c r="C110" s="64"/>
    </row>
    <row r="111" spans="1:3" ht="15.75">
      <c r="A111" s="6" t="s">
        <v>80</v>
      </c>
      <c r="B111" s="63" t="s">
        <v>22</v>
      </c>
      <c r="C111" s="64"/>
    </row>
    <row r="112" spans="1:3" ht="15.75">
      <c r="A112" s="6" t="s">
        <v>81</v>
      </c>
      <c r="B112" s="63" t="s">
        <v>22</v>
      </c>
      <c r="C112" s="64"/>
    </row>
    <row r="113" spans="1:3" ht="15.75">
      <c r="A113" s="6" t="s">
        <v>82</v>
      </c>
      <c r="B113" s="63" t="s">
        <v>22</v>
      </c>
      <c r="C113" s="64"/>
    </row>
    <row r="114" spans="1:3" ht="15.75">
      <c r="A114" s="6" t="s">
        <v>83</v>
      </c>
      <c r="B114" s="63" t="s">
        <v>22</v>
      </c>
      <c r="C114" s="64"/>
    </row>
    <row r="115" spans="1:3" ht="15.75">
      <c r="A115" s="6" t="s">
        <v>84</v>
      </c>
      <c r="B115" s="63" t="s">
        <v>22</v>
      </c>
      <c r="C115" s="64"/>
    </row>
    <row r="116" spans="1:3" ht="18.75">
      <c r="A116" s="35" t="s">
        <v>2</v>
      </c>
      <c r="B116" s="65"/>
      <c r="C116" s="65"/>
    </row>
    <row r="117" spans="1:3" ht="18.75">
      <c r="A117" s="17"/>
      <c r="B117" s="66" t="s">
        <v>2</v>
      </c>
      <c r="C117" s="66"/>
    </row>
    <row r="118" spans="1:3" ht="18.75">
      <c r="A118" s="32" t="s">
        <v>85</v>
      </c>
      <c r="B118" s="65"/>
      <c r="C118" s="65"/>
    </row>
    <row r="119" spans="1:3" ht="18.75">
      <c r="A119" s="34"/>
      <c r="B119" s="65"/>
      <c r="C119" s="65"/>
    </row>
    <row r="120" spans="1:3" ht="15.75" customHeight="1">
      <c r="A120" s="69" t="s">
        <v>15</v>
      </c>
      <c r="B120" s="67" t="s">
        <v>127</v>
      </c>
      <c r="C120" s="69" t="s">
        <v>86</v>
      </c>
    </row>
    <row r="121" spans="1:3" ht="15.75" customHeight="1">
      <c r="A121" s="70"/>
      <c r="B121" s="67"/>
      <c r="C121" s="70"/>
    </row>
    <row r="122" spans="1:3" ht="15.75" customHeight="1">
      <c r="A122" s="71"/>
      <c r="B122" s="67"/>
      <c r="C122" s="71"/>
    </row>
    <row r="123" spans="1:3" ht="15.75">
      <c r="A123" s="5">
        <v>1</v>
      </c>
      <c r="B123" s="5">
        <v>2</v>
      </c>
      <c r="C123" s="5">
        <v>3</v>
      </c>
    </row>
    <row r="124" spans="1:3" ht="15.75">
      <c r="A124" s="6" t="s">
        <v>87</v>
      </c>
      <c r="B124" s="5"/>
      <c r="C124" s="9">
        <v>0</v>
      </c>
    </row>
    <row r="125" spans="1:3" ht="15.75">
      <c r="A125" s="6" t="s">
        <v>88</v>
      </c>
      <c r="B125" s="5"/>
      <c r="C125" s="10">
        <f>C127+C128+C129+C130+C134</f>
        <v>13009155</v>
      </c>
    </row>
    <row r="126" spans="1:3" ht="15.75">
      <c r="A126" s="6" t="s">
        <v>20</v>
      </c>
      <c r="B126" s="5"/>
      <c r="C126" s="10"/>
    </row>
    <row r="127" spans="1:3" ht="15.75">
      <c r="A127" s="6" t="s">
        <v>89</v>
      </c>
      <c r="B127" s="5"/>
      <c r="C127" s="10">
        <f>9334342+100400+30300-3887+160000+100000+78000</f>
        <v>9799155</v>
      </c>
    </row>
    <row r="128" spans="1:3" ht="15.75">
      <c r="A128" s="6" t="s">
        <v>90</v>
      </c>
      <c r="B128" s="5"/>
      <c r="C128" s="9">
        <v>3030000</v>
      </c>
    </row>
    <row r="129" spans="1:3" ht="15.75">
      <c r="A129" s="6" t="s">
        <v>91</v>
      </c>
      <c r="B129" s="5"/>
      <c r="C129" s="9"/>
    </row>
    <row r="130" spans="1:3" ht="47.25">
      <c r="A130" s="6" t="s">
        <v>92</v>
      </c>
      <c r="B130" s="5"/>
      <c r="C130" s="9"/>
    </row>
    <row r="131" spans="1:3" ht="15.75">
      <c r="A131" s="6" t="s">
        <v>20</v>
      </c>
      <c r="B131" s="5"/>
      <c r="C131" s="9" t="s">
        <v>22</v>
      </c>
    </row>
    <row r="132" spans="1:3" ht="15.75">
      <c r="A132" s="6" t="s">
        <v>93</v>
      </c>
      <c r="B132" s="5"/>
      <c r="C132" s="9" t="s">
        <v>22</v>
      </c>
    </row>
    <row r="133" spans="1:3" ht="15.75">
      <c r="A133" s="6" t="s">
        <v>94</v>
      </c>
      <c r="B133" s="5"/>
      <c r="C133" s="9" t="s">
        <v>22</v>
      </c>
    </row>
    <row r="134" spans="1:3" ht="15.75">
      <c r="A134" s="6" t="s">
        <v>95</v>
      </c>
      <c r="B134" s="7"/>
      <c r="C134" s="10">
        <f>C136</f>
        <v>180000</v>
      </c>
    </row>
    <row r="135" spans="1:3" ht="15.75">
      <c r="A135" s="6" t="s">
        <v>20</v>
      </c>
      <c r="B135" s="7"/>
      <c r="C135" s="10"/>
    </row>
    <row r="136" spans="1:3" ht="15.75">
      <c r="A136" s="6" t="s">
        <v>96</v>
      </c>
      <c r="B136" s="7"/>
      <c r="C136" s="10">
        <v>180000</v>
      </c>
    </row>
    <row r="137" spans="1:3" ht="15.75">
      <c r="A137" s="6"/>
      <c r="B137" s="7"/>
      <c r="C137" s="10"/>
    </row>
    <row r="138" spans="1:3" ht="15.75">
      <c r="A138" s="6" t="s">
        <v>97</v>
      </c>
      <c r="B138" s="7"/>
      <c r="C138" s="10"/>
    </row>
    <row r="139" spans="1:5" ht="15.75">
      <c r="A139" s="6" t="s">
        <v>98</v>
      </c>
      <c r="B139" s="8">
        <v>900</v>
      </c>
      <c r="C139" s="10">
        <f>C141+C146+C154+C155+C156</f>
        <v>13009155</v>
      </c>
      <c r="D139" s="36">
        <f>C124+C125-C139</f>
        <v>0</v>
      </c>
      <c r="E139" s="36">
        <f>D139-C136</f>
        <v>-180000</v>
      </c>
    </row>
    <row r="140" spans="1:3" ht="15.75">
      <c r="A140" s="6" t="s">
        <v>20</v>
      </c>
      <c r="B140" s="8"/>
      <c r="C140" s="10"/>
    </row>
    <row r="141" spans="1:3" ht="15.75">
      <c r="A141" s="6" t="s">
        <v>99</v>
      </c>
      <c r="B141" s="8">
        <v>210</v>
      </c>
      <c r="C141" s="10">
        <f>C143+C144+C145</f>
        <v>7387002</v>
      </c>
    </row>
    <row r="142" spans="1:3" ht="15.75">
      <c r="A142" s="6" t="s">
        <v>18</v>
      </c>
      <c r="B142" s="8"/>
      <c r="C142" s="10"/>
    </row>
    <row r="143" spans="1:3" ht="15.75">
      <c r="A143" s="6" t="s">
        <v>100</v>
      </c>
      <c r="B143" s="8">
        <v>211</v>
      </c>
      <c r="C143" s="10">
        <f>5514058+100400</f>
        <v>5614458</v>
      </c>
    </row>
    <row r="144" spans="1:3" ht="15.75">
      <c r="A144" s="6" t="s">
        <v>101</v>
      </c>
      <c r="B144" s="8">
        <v>212</v>
      </c>
      <c r="C144" s="10">
        <v>77000</v>
      </c>
    </row>
    <row r="145" spans="1:3" ht="15.75">
      <c r="A145" s="6" t="s">
        <v>102</v>
      </c>
      <c r="B145" s="8">
        <v>213</v>
      </c>
      <c r="C145" s="10">
        <f>1665244+30300</f>
        <v>1695544</v>
      </c>
    </row>
    <row r="146" spans="1:3" ht="15.75">
      <c r="A146" s="6" t="s">
        <v>103</v>
      </c>
      <c r="B146" s="8">
        <v>220</v>
      </c>
      <c r="C146" s="10">
        <f>C148+C149+C150+C151+C152+C153</f>
        <v>3257600</v>
      </c>
    </row>
    <row r="147" spans="1:3" ht="15.75">
      <c r="A147" s="6" t="s">
        <v>18</v>
      </c>
      <c r="B147" s="8"/>
      <c r="C147" s="10"/>
    </row>
    <row r="148" spans="1:3" ht="15.75">
      <c r="A148" s="6" t="s">
        <v>104</v>
      </c>
      <c r="B148" s="8">
        <v>221</v>
      </c>
      <c r="C148" s="10">
        <f>4100+78000</f>
        <v>82100</v>
      </c>
    </row>
    <row r="149" spans="1:3" ht="15.75">
      <c r="A149" s="6" t="s">
        <v>105</v>
      </c>
      <c r="B149" s="8">
        <v>222</v>
      </c>
      <c r="C149" s="10">
        <v>6000</v>
      </c>
    </row>
    <row r="150" spans="1:3" ht="15.75">
      <c r="A150" s="6" t="s">
        <v>106</v>
      </c>
      <c r="B150" s="8">
        <v>223</v>
      </c>
      <c r="C150" s="10"/>
    </row>
    <row r="151" spans="1:3" ht="15.75">
      <c r="A151" s="6" t="s">
        <v>107</v>
      </c>
      <c r="B151" s="8">
        <v>224</v>
      </c>
      <c r="C151" s="10"/>
    </row>
    <row r="152" spans="1:3" ht="15.75">
      <c r="A152" s="6" t="s">
        <v>108</v>
      </c>
      <c r="B152" s="8">
        <v>225</v>
      </c>
      <c r="C152" s="10">
        <f>89500+3030000</f>
        <v>3119500</v>
      </c>
    </row>
    <row r="153" spans="1:3" ht="15.75">
      <c r="A153" s="6" t="s">
        <v>109</v>
      </c>
      <c r="B153" s="8">
        <v>226</v>
      </c>
      <c r="C153" s="10">
        <v>50000</v>
      </c>
    </row>
    <row r="154" spans="1:3" ht="15.75">
      <c r="A154" s="6" t="s">
        <v>110</v>
      </c>
      <c r="B154" s="8">
        <v>262</v>
      </c>
      <c r="C154" s="10"/>
    </row>
    <row r="155" spans="1:3" ht="15.75">
      <c r="A155" s="6" t="s">
        <v>111</v>
      </c>
      <c r="B155" s="8">
        <v>290</v>
      </c>
      <c r="C155" s="10">
        <v>100000</v>
      </c>
    </row>
    <row r="156" spans="1:3" ht="15.75">
      <c r="A156" s="6" t="s">
        <v>112</v>
      </c>
      <c r="B156" s="8">
        <v>300</v>
      </c>
      <c r="C156" s="10">
        <f>C158+C159+C160+C161</f>
        <v>2264553</v>
      </c>
    </row>
    <row r="157" spans="1:3" ht="15.75">
      <c r="A157" s="6" t="s">
        <v>31</v>
      </c>
      <c r="B157" s="8"/>
      <c r="C157" s="10"/>
    </row>
    <row r="158" spans="1:3" ht="15.75">
      <c r="A158" s="6" t="s">
        <v>113</v>
      </c>
      <c r="B158" s="8">
        <v>310</v>
      </c>
      <c r="C158" s="10">
        <v>160000</v>
      </c>
    </row>
    <row r="159" spans="1:3" ht="15.75">
      <c r="A159" s="6" t="s">
        <v>114</v>
      </c>
      <c r="B159" s="8">
        <v>320</v>
      </c>
      <c r="C159" s="10"/>
    </row>
    <row r="160" spans="1:3" ht="15.75">
      <c r="A160" s="6" t="s">
        <v>115</v>
      </c>
      <c r="B160" s="8">
        <v>330</v>
      </c>
      <c r="C160" s="10"/>
    </row>
    <row r="161" spans="1:3" ht="15.75">
      <c r="A161" s="6" t="s">
        <v>116</v>
      </c>
      <c r="B161" s="8">
        <v>340</v>
      </c>
      <c r="C161" s="10">
        <f>2008440-3887+100000</f>
        <v>2104553</v>
      </c>
    </row>
    <row r="162" spans="1:3" ht="15.75">
      <c r="A162" s="6" t="s">
        <v>117</v>
      </c>
      <c r="B162" s="8">
        <v>500</v>
      </c>
      <c r="C162" s="10" t="s">
        <v>22</v>
      </c>
    </row>
    <row r="163" spans="1:3" ht="15.75">
      <c r="A163" s="6" t="s">
        <v>18</v>
      </c>
      <c r="B163" s="8"/>
      <c r="C163" s="10" t="s">
        <v>22</v>
      </c>
    </row>
    <row r="164" spans="1:3" ht="15.75">
      <c r="A164" s="72" t="s">
        <v>118</v>
      </c>
      <c r="B164" s="8"/>
      <c r="C164" s="68" t="s">
        <v>22</v>
      </c>
    </row>
    <row r="165" spans="1:3" ht="15.75">
      <c r="A165" s="72"/>
      <c r="B165" s="8">
        <v>520</v>
      </c>
      <c r="C165" s="68"/>
    </row>
    <row r="166" spans="1:3" ht="15.75">
      <c r="A166" s="6" t="s">
        <v>119</v>
      </c>
      <c r="B166" s="67"/>
      <c r="C166" s="68" t="s">
        <v>22</v>
      </c>
    </row>
    <row r="167" spans="1:3" ht="15.75">
      <c r="A167" s="6" t="s">
        <v>120</v>
      </c>
      <c r="B167" s="67"/>
      <c r="C167" s="68"/>
    </row>
    <row r="168" spans="1:3" ht="15.75">
      <c r="A168" s="11"/>
      <c r="B168" s="12"/>
      <c r="C168" s="13"/>
    </row>
    <row r="169" spans="1:3" ht="18.75">
      <c r="A169" s="14" t="s">
        <v>2</v>
      </c>
      <c r="B169" s="15"/>
      <c r="C169" s="16"/>
    </row>
    <row r="170" spans="1:3" ht="18.75">
      <c r="A170" s="19" t="s">
        <v>121</v>
      </c>
      <c r="B170" s="15"/>
      <c r="C170" s="16"/>
    </row>
    <row r="171" spans="1:3" ht="21" customHeight="1">
      <c r="A171" s="19" t="s">
        <v>147</v>
      </c>
      <c r="B171" s="15"/>
      <c r="C171" s="16"/>
    </row>
    <row r="172" spans="1:3" ht="15.75" customHeight="1">
      <c r="A172" s="21" t="s">
        <v>128</v>
      </c>
      <c r="B172" s="15"/>
      <c r="C172" s="16"/>
    </row>
    <row r="173" spans="1:3" ht="18.75">
      <c r="A173" s="19" t="s">
        <v>122</v>
      </c>
      <c r="B173" s="15"/>
      <c r="C173" s="16"/>
    </row>
    <row r="174" spans="1:3" ht="18.75">
      <c r="A174" s="20" t="s">
        <v>140</v>
      </c>
      <c r="B174" s="15"/>
      <c r="C174" s="16"/>
    </row>
    <row r="175" spans="1:3" s="24" customFormat="1" ht="16.5" customHeight="1">
      <c r="A175" s="21" t="s">
        <v>129</v>
      </c>
      <c r="B175" s="22"/>
      <c r="C175" s="23"/>
    </row>
    <row r="176" spans="1:3" ht="18.75">
      <c r="A176" s="19" t="s">
        <v>123</v>
      </c>
      <c r="B176" s="15"/>
      <c r="C176" s="16"/>
    </row>
    <row r="177" spans="1:3" ht="18.75">
      <c r="A177" s="20" t="s">
        <v>141</v>
      </c>
      <c r="B177" s="15"/>
      <c r="C177" s="16"/>
    </row>
    <row r="178" spans="1:3" s="24" customFormat="1" ht="18.75" customHeight="1">
      <c r="A178" s="21" t="s">
        <v>130</v>
      </c>
      <c r="B178" s="22"/>
      <c r="C178" s="23"/>
    </row>
    <row r="179" spans="1:3" ht="18.75">
      <c r="A179" s="19" t="s">
        <v>2</v>
      </c>
      <c r="B179" s="15"/>
      <c r="C179" s="15"/>
    </row>
    <row r="180" spans="1:3" ht="18.75">
      <c r="A180" s="19" t="s">
        <v>149</v>
      </c>
      <c r="B180" s="15"/>
      <c r="C180" s="15"/>
    </row>
    <row r="181" spans="1:3" ht="15">
      <c r="A181" s="17"/>
      <c r="B181" s="15"/>
      <c r="C181" s="15"/>
    </row>
    <row r="182" spans="1:3" ht="15">
      <c r="A182" s="17"/>
      <c r="B182" s="17"/>
      <c r="C182" s="17"/>
    </row>
    <row r="183" spans="1:3" ht="15">
      <c r="A183" s="18"/>
      <c r="B183" s="18"/>
      <c r="C183" s="18"/>
    </row>
    <row r="184" spans="1:3" ht="15">
      <c r="A184" s="18"/>
      <c r="B184" s="18"/>
      <c r="C184" s="18"/>
    </row>
  </sheetData>
  <sheetProtection/>
  <mergeCells count="111">
    <mergeCell ref="B166:B167"/>
    <mergeCell ref="C166:C167"/>
    <mergeCell ref="B119:C119"/>
    <mergeCell ref="A120:A122"/>
    <mergeCell ref="B120:B122"/>
    <mergeCell ref="C120:C122"/>
    <mergeCell ref="A164:A165"/>
    <mergeCell ref="C164:C165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39:B39"/>
    <mergeCell ref="B42:C42"/>
    <mergeCell ref="B43:C43"/>
    <mergeCell ref="B44:C44"/>
    <mergeCell ref="B45:C45"/>
    <mergeCell ref="B46:C46"/>
    <mergeCell ref="B27:C27"/>
    <mergeCell ref="B28:C28"/>
    <mergeCell ref="B29:C29"/>
    <mergeCell ref="A31:C31"/>
    <mergeCell ref="A37:B37"/>
    <mergeCell ref="A38:B38"/>
    <mergeCell ref="B21:C21"/>
    <mergeCell ref="B22:C22"/>
    <mergeCell ref="B23:C23"/>
    <mergeCell ref="B24:C24"/>
    <mergeCell ref="A25:A26"/>
    <mergeCell ref="B25:C25"/>
    <mergeCell ref="B26:C26"/>
    <mergeCell ref="A11:C11"/>
    <mergeCell ref="A12:C12"/>
    <mergeCell ref="A13:C13"/>
    <mergeCell ref="A14:C14"/>
    <mergeCell ref="A15:C15"/>
    <mergeCell ref="B20:C20"/>
    <mergeCell ref="A4:C4"/>
    <mergeCell ref="A5:C5"/>
    <mergeCell ref="A6:C6"/>
    <mergeCell ref="A7:C7"/>
    <mergeCell ref="A8:C8"/>
    <mergeCell ref="A10:C10"/>
  </mergeCells>
  <printOptions/>
  <pageMargins left="0.7086614173228347" right="0.11811023622047245" top="0.7480314960629921" bottom="0.7480314960629921" header="0.31496062992125984" footer="0.31496062992125984"/>
  <pageSetup fitToHeight="4" horizontalDpi="180" verticalDpi="180" orientation="portrait" paperSize="9" scale="78" r:id="rId1"/>
  <rowBreaks count="1" manualBreakCount="1">
    <brk id="3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="60" workbookViewId="0" topLeftCell="A9">
      <selection activeCell="A184" sqref="A184"/>
    </sheetView>
  </sheetViews>
  <sheetFormatPr defaultColWidth="9.140625" defaultRowHeight="15"/>
  <cols>
    <col min="1" max="1" width="86.28125" style="0" customWidth="1"/>
    <col min="2" max="2" width="28.57421875" style="0" customWidth="1"/>
    <col min="3" max="3" width="0.2890625" style="0" customWidth="1"/>
    <col min="4" max="4" width="17.140625" style="0" customWidth="1"/>
    <col min="5" max="5" width="15.28125" style="0" bestFit="1" customWidth="1"/>
  </cols>
  <sheetData>
    <row r="1" ht="18.75" hidden="1">
      <c r="A1" s="1" t="s">
        <v>0</v>
      </c>
    </row>
    <row r="2" ht="18.75" hidden="1">
      <c r="A2" s="1"/>
    </row>
    <row r="3" ht="18.75" hidden="1">
      <c r="A3" s="1"/>
    </row>
    <row r="4" spans="1:3" ht="20.25" hidden="1">
      <c r="A4" s="51" t="s">
        <v>1</v>
      </c>
      <c r="B4" s="51"/>
      <c r="C4" s="51"/>
    </row>
    <row r="5" spans="1:3" ht="20.25" hidden="1">
      <c r="A5" s="51" t="s">
        <v>131</v>
      </c>
      <c r="B5" s="51"/>
      <c r="C5" s="51"/>
    </row>
    <row r="6" spans="1:3" ht="20.25" hidden="1">
      <c r="A6" s="52" t="s">
        <v>132</v>
      </c>
      <c r="B6" s="52"/>
      <c r="C6" s="52"/>
    </row>
    <row r="7" spans="1:3" ht="20.25" hidden="1">
      <c r="A7" s="52" t="s">
        <v>133</v>
      </c>
      <c r="B7" s="52"/>
      <c r="C7" s="52"/>
    </row>
    <row r="8" spans="1:3" ht="20.25" hidden="1">
      <c r="A8" s="52" t="s">
        <v>134</v>
      </c>
      <c r="B8" s="52"/>
      <c r="C8" s="52"/>
    </row>
    <row r="9" spans="1:3" ht="21">
      <c r="A9" s="26"/>
      <c r="B9" s="27"/>
      <c r="C9" s="27"/>
    </row>
    <row r="10" spans="1:3" ht="20.25">
      <c r="A10" s="52" t="s">
        <v>135</v>
      </c>
      <c r="B10" s="52"/>
      <c r="C10" s="52"/>
    </row>
    <row r="11" spans="1:4" ht="20.25">
      <c r="A11" s="53" t="s">
        <v>139</v>
      </c>
      <c r="B11" s="53"/>
      <c r="C11" s="53"/>
      <c r="D11" s="1"/>
    </row>
    <row r="12" spans="1:4" ht="15">
      <c r="A12" s="54" t="s">
        <v>124</v>
      </c>
      <c r="B12" s="54"/>
      <c r="C12" s="54"/>
      <c r="D12" s="2"/>
    </row>
    <row r="13" spans="1:4" ht="20.25">
      <c r="A13" s="51" t="s">
        <v>153</v>
      </c>
      <c r="B13" s="51"/>
      <c r="C13" s="51"/>
      <c r="D13" s="1"/>
    </row>
    <row r="14" spans="1:4" ht="18.75">
      <c r="A14" s="54" t="s">
        <v>138</v>
      </c>
      <c r="B14" s="54"/>
      <c r="C14" s="54"/>
      <c r="D14" s="1"/>
    </row>
    <row r="15" spans="1:5" ht="20.25">
      <c r="A15" s="51" t="s">
        <v>180</v>
      </c>
      <c r="B15" s="51"/>
      <c r="C15" s="51"/>
      <c r="E15" s="1"/>
    </row>
    <row r="16" spans="1:3" ht="21">
      <c r="A16" s="26" t="s">
        <v>2</v>
      </c>
      <c r="B16" s="27"/>
      <c r="C16" s="27"/>
    </row>
    <row r="17" spans="1:3" ht="21">
      <c r="A17" s="26" t="s">
        <v>3</v>
      </c>
      <c r="B17" s="27"/>
      <c r="C17" s="27"/>
    </row>
    <row r="18" spans="1:3" ht="21">
      <c r="A18" s="25" t="s">
        <v>4</v>
      </c>
      <c r="B18" s="27"/>
      <c r="C18" s="27"/>
    </row>
    <row r="19" spans="1:3" ht="21">
      <c r="A19" s="25" t="s">
        <v>181</v>
      </c>
      <c r="B19" s="27"/>
      <c r="C19" s="27"/>
    </row>
    <row r="20" spans="1:3" ht="20.25">
      <c r="A20" s="28"/>
      <c r="B20" s="55" t="s">
        <v>5</v>
      </c>
      <c r="C20" s="55"/>
    </row>
    <row r="21" spans="1:3" ht="20.25">
      <c r="A21" s="28"/>
      <c r="B21" s="55"/>
      <c r="C21" s="55"/>
    </row>
    <row r="22" spans="1:3" ht="20.25">
      <c r="A22" s="29" t="s">
        <v>6</v>
      </c>
      <c r="B22" s="55"/>
      <c r="C22" s="55"/>
    </row>
    <row r="23" spans="1:3" ht="20.25">
      <c r="A23" s="28" t="s">
        <v>182</v>
      </c>
      <c r="B23" s="56">
        <v>42370</v>
      </c>
      <c r="C23" s="55"/>
    </row>
    <row r="24" spans="1:3" ht="20.25">
      <c r="A24" s="28"/>
      <c r="B24" s="55"/>
      <c r="C24" s="55"/>
    </row>
    <row r="25" spans="1:3" ht="20.25">
      <c r="A25" s="57" t="s">
        <v>146</v>
      </c>
      <c r="B25" s="55"/>
      <c r="C25" s="55"/>
    </row>
    <row r="26" spans="1:3" ht="20.25">
      <c r="A26" s="57"/>
      <c r="B26" s="55"/>
      <c r="C26" s="55"/>
    </row>
    <row r="27" spans="1:3" ht="20.25">
      <c r="A27" s="29" t="s">
        <v>7</v>
      </c>
      <c r="B27" s="55">
        <v>56039480</v>
      </c>
      <c r="C27" s="55"/>
    </row>
    <row r="28" spans="1:3" ht="20.25">
      <c r="A28" s="28" t="s">
        <v>142</v>
      </c>
      <c r="B28" s="55"/>
      <c r="C28" s="55"/>
    </row>
    <row r="29" spans="1:3" ht="20.25">
      <c r="A29" s="28" t="s">
        <v>136</v>
      </c>
      <c r="B29" s="55" t="s">
        <v>8</v>
      </c>
      <c r="C29" s="55"/>
    </row>
    <row r="30" spans="1:3" ht="21">
      <c r="A30" s="27"/>
      <c r="B30" s="26" t="s">
        <v>2</v>
      </c>
      <c r="C30" s="26" t="s">
        <v>2</v>
      </c>
    </row>
    <row r="31" spans="1:3" ht="20.25">
      <c r="A31" s="58" t="s">
        <v>9</v>
      </c>
      <c r="B31" s="58"/>
      <c r="C31" s="58"/>
    </row>
    <row r="32" spans="1:3" ht="21">
      <c r="A32" s="33" t="s">
        <v>10</v>
      </c>
      <c r="B32" s="27"/>
      <c r="C32" s="27"/>
    </row>
    <row r="33" spans="1:3" ht="41.25">
      <c r="A33" s="30" t="s">
        <v>143</v>
      </c>
      <c r="B33" s="27"/>
      <c r="C33" s="27"/>
    </row>
    <row r="34" spans="1:3" ht="21">
      <c r="A34" s="33" t="s">
        <v>11</v>
      </c>
      <c r="B34" s="27"/>
      <c r="C34" s="26" t="s">
        <v>2</v>
      </c>
    </row>
    <row r="35" spans="1:3" ht="21">
      <c r="A35" s="26" t="s">
        <v>2</v>
      </c>
      <c r="B35" s="27"/>
      <c r="C35" s="27"/>
    </row>
    <row r="36" spans="1:3" ht="41.25">
      <c r="A36" s="31" t="s">
        <v>12</v>
      </c>
      <c r="B36" s="27"/>
      <c r="C36" s="27"/>
    </row>
    <row r="37" spans="1:3" ht="42.75" customHeight="1">
      <c r="A37" s="59" t="s">
        <v>144</v>
      </c>
      <c r="B37" s="59"/>
      <c r="C37" s="27"/>
    </row>
    <row r="38" spans="1:3" ht="42.75" customHeight="1">
      <c r="A38" s="60" t="s">
        <v>145</v>
      </c>
      <c r="B38" s="60"/>
      <c r="C38" s="27"/>
    </row>
    <row r="39" spans="1:3" ht="42.75" customHeight="1">
      <c r="A39" s="59" t="s">
        <v>13</v>
      </c>
      <c r="B39" s="59"/>
      <c r="C39" s="27"/>
    </row>
    <row r="40" ht="18.75">
      <c r="A40" s="3" t="s">
        <v>14</v>
      </c>
    </row>
    <row r="41" ht="18.75">
      <c r="A41" s="3"/>
    </row>
    <row r="42" spans="1:3" ht="18.75">
      <c r="A42" s="4" t="s">
        <v>15</v>
      </c>
      <c r="B42" s="61" t="s">
        <v>16</v>
      </c>
      <c r="C42" s="62"/>
    </row>
    <row r="43" spans="1:3" ht="15.75">
      <c r="A43" s="5">
        <v>1</v>
      </c>
      <c r="B43" s="63">
        <v>2</v>
      </c>
      <c r="C43" s="64"/>
    </row>
    <row r="44" spans="1:3" ht="15.75">
      <c r="A44" s="6" t="s">
        <v>17</v>
      </c>
      <c r="B44" s="63">
        <f>B46+B52</f>
        <v>15635933.93</v>
      </c>
      <c r="C44" s="64"/>
    </row>
    <row r="45" spans="1:3" ht="15.75">
      <c r="A45" s="6" t="s">
        <v>18</v>
      </c>
      <c r="B45" s="63"/>
      <c r="C45" s="64"/>
    </row>
    <row r="46" spans="1:3" ht="31.5">
      <c r="A46" s="6" t="s">
        <v>19</v>
      </c>
      <c r="B46" s="63">
        <v>9601164.53</v>
      </c>
      <c r="C46" s="64"/>
    </row>
    <row r="47" spans="1:3" ht="15.75">
      <c r="A47" s="6" t="s">
        <v>20</v>
      </c>
      <c r="B47" s="63"/>
      <c r="C47" s="64"/>
    </row>
    <row r="48" spans="1:3" ht="31.5">
      <c r="A48" s="6" t="s">
        <v>21</v>
      </c>
      <c r="B48" s="63"/>
      <c r="C48" s="64"/>
    </row>
    <row r="49" spans="1:3" ht="31.5">
      <c r="A49" s="6" t="s">
        <v>23</v>
      </c>
      <c r="B49" s="63" t="s">
        <v>22</v>
      </c>
      <c r="C49" s="64"/>
    </row>
    <row r="50" spans="1:3" ht="47.25">
      <c r="A50" s="6" t="s">
        <v>24</v>
      </c>
      <c r="B50" s="63" t="s">
        <v>22</v>
      </c>
      <c r="C50" s="64"/>
    </row>
    <row r="51" spans="1:3" ht="15.75">
      <c r="A51" s="6" t="s">
        <v>25</v>
      </c>
      <c r="B51" s="63">
        <v>8520032.84</v>
      </c>
      <c r="C51" s="64"/>
    </row>
    <row r="52" spans="1:3" ht="31.5">
      <c r="A52" s="6" t="s">
        <v>26</v>
      </c>
      <c r="B52" s="63">
        <v>6034769.4</v>
      </c>
      <c r="C52" s="64"/>
    </row>
    <row r="53" spans="1:3" ht="15.75">
      <c r="A53" s="6" t="s">
        <v>27</v>
      </c>
      <c r="B53" s="63"/>
      <c r="C53" s="64"/>
    </row>
    <row r="54" spans="1:3" ht="15.75">
      <c r="A54" s="6" t="s">
        <v>28</v>
      </c>
      <c r="B54" s="63">
        <v>6034769.4</v>
      </c>
      <c r="C54" s="64"/>
    </row>
    <row r="55" spans="1:3" ht="15.75">
      <c r="A55" s="6" t="s">
        <v>29</v>
      </c>
      <c r="B55" s="63">
        <v>608713.8</v>
      </c>
      <c r="C55" s="64"/>
    </row>
    <row r="56" spans="1:3" ht="15.75">
      <c r="A56" s="6" t="s">
        <v>30</v>
      </c>
      <c r="B56" s="63">
        <v>0</v>
      </c>
      <c r="C56" s="64"/>
    </row>
    <row r="57" spans="1:3" ht="15.75">
      <c r="A57" s="6" t="s">
        <v>31</v>
      </c>
      <c r="B57" s="63"/>
      <c r="C57" s="64"/>
    </row>
    <row r="58" spans="1:3" ht="31.5">
      <c r="A58" s="6" t="s">
        <v>32</v>
      </c>
      <c r="B58" s="63"/>
      <c r="C58" s="64"/>
    </row>
    <row r="59" spans="1:3" ht="31.5">
      <c r="A59" s="6" t="s">
        <v>33</v>
      </c>
      <c r="B59" s="63">
        <v>0</v>
      </c>
      <c r="C59" s="64"/>
    </row>
    <row r="60" spans="1:3" ht="15.75">
      <c r="A60" s="6" t="s">
        <v>20</v>
      </c>
      <c r="B60" s="63"/>
      <c r="C60" s="64"/>
    </row>
    <row r="61" spans="1:3" ht="15.75">
      <c r="A61" s="6" t="s">
        <v>34</v>
      </c>
      <c r="B61" s="63"/>
      <c r="C61" s="64"/>
    </row>
    <row r="62" spans="1:3" ht="15.75">
      <c r="A62" s="6" t="s">
        <v>35</v>
      </c>
      <c r="B62" s="63"/>
      <c r="C62" s="64"/>
    </row>
    <row r="63" spans="1:3" ht="15.75">
      <c r="A63" s="6" t="s">
        <v>36</v>
      </c>
      <c r="B63" s="63" t="s">
        <v>22</v>
      </c>
      <c r="C63" s="64"/>
    </row>
    <row r="64" spans="1:3" ht="15.75">
      <c r="A64" s="6" t="s">
        <v>37</v>
      </c>
      <c r="B64" s="63" t="s">
        <v>22</v>
      </c>
      <c r="C64" s="64"/>
    </row>
    <row r="65" spans="1:3" ht="15.75">
      <c r="A65" s="6" t="s">
        <v>38</v>
      </c>
      <c r="B65" s="63"/>
      <c r="C65" s="64"/>
    </row>
    <row r="66" spans="1:3" ht="15.75">
      <c r="A66" s="6" t="s">
        <v>39</v>
      </c>
      <c r="B66" s="63" t="s">
        <v>22</v>
      </c>
      <c r="C66" s="64"/>
    </row>
    <row r="67" spans="1:3" ht="15.75">
      <c r="A67" s="6" t="s">
        <v>40</v>
      </c>
      <c r="B67" s="63" t="s">
        <v>22</v>
      </c>
      <c r="C67" s="64"/>
    </row>
    <row r="68" spans="1:3" ht="15.75">
      <c r="A68" s="6" t="s">
        <v>41</v>
      </c>
      <c r="B68" s="63" t="s">
        <v>22</v>
      </c>
      <c r="C68" s="64"/>
    </row>
    <row r="69" spans="1:3" ht="15.75">
      <c r="A69" s="6" t="s">
        <v>42</v>
      </c>
      <c r="B69" s="63" t="s">
        <v>22</v>
      </c>
      <c r="C69" s="64"/>
    </row>
    <row r="70" spans="1:3" ht="15.75">
      <c r="A70" s="6" t="s">
        <v>43</v>
      </c>
      <c r="B70" s="63" t="s">
        <v>22</v>
      </c>
      <c r="C70" s="64"/>
    </row>
    <row r="71" spans="1:3" ht="47.25">
      <c r="A71" s="6" t="s">
        <v>44</v>
      </c>
      <c r="B71" s="63"/>
      <c r="C71" s="64"/>
    </row>
    <row r="72" spans="1:3" ht="15.75">
      <c r="A72" s="6" t="s">
        <v>20</v>
      </c>
      <c r="B72" s="63"/>
      <c r="C72" s="64"/>
    </row>
    <row r="73" spans="1:3" ht="15.75">
      <c r="A73" s="6" t="s">
        <v>45</v>
      </c>
      <c r="B73" s="63" t="s">
        <v>22</v>
      </c>
      <c r="C73" s="64"/>
    </row>
    <row r="74" spans="1:3" ht="15.75">
      <c r="A74" s="6" t="s">
        <v>46</v>
      </c>
      <c r="B74" s="63" t="s">
        <v>22</v>
      </c>
      <c r="C74" s="64"/>
    </row>
    <row r="75" spans="1:3" ht="15.75">
      <c r="A75" s="6" t="s">
        <v>47</v>
      </c>
      <c r="B75" s="63" t="s">
        <v>22</v>
      </c>
      <c r="C75" s="64"/>
    </row>
    <row r="76" spans="1:3" ht="15.75">
      <c r="A76" s="6" t="s">
        <v>48</v>
      </c>
      <c r="B76" s="63" t="s">
        <v>22</v>
      </c>
      <c r="C76" s="64"/>
    </row>
    <row r="77" spans="1:3" ht="15.75">
      <c r="A77" s="6" t="s">
        <v>49</v>
      </c>
      <c r="B77" s="63" t="s">
        <v>22</v>
      </c>
      <c r="C77" s="64"/>
    </row>
    <row r="78" spans="1:3" ht="15.75">
      <c r="A78" s="6" t="s">
        <v>50</v>
      </c>
      <c r="B78" s="63" t="s">
        <v>22</v>
      </c>
      <c r="C78" s="64"/>
    </row>
    <row r="79" spans="1:3" ht="15.75">
      <c r="A79" s="6" t="s">
        <v>51</v>
      </c>
      <c r="B79" s="63" t="s">
        <v>22</v>
      </c>
      <c r="C79" s="64"/>
    </row>
    <row r="80" spans="1:3" ht="15.75">
      <c r="A80" s="6" t="s">
        <v>52</v>
      </c>
      <c r="B80" s="63" t="s">
        <v>22</v>
      </c>
      <c r="C80" s="64"/>
    </row>
    <row r="81" spans="1:3" ht="15.75">
      <c r="A81" s="6" t="s">
        <v>53</v>
      </c>
      <c r="B81" s="63" t="s">
        <v>22</v>
      </c>
      <c r="C81" s="64"/>
    </row>
    <row r="82" spans="1:3" ht="15.75">
      <c r="A82" s="6" t="s">
        <v>54</v>
      </c>
      <c r="B82" s="63" t="s">
        <v>22</v>
      </c>
      <c r="C82" s="64"/>
    </row>
    <row r="83" spans="1:3" ht="15.75">
      <c r="A83" s="6" t="s">
        <v>55</v>
      </c>
      <c r="B83" s="63">
        <f>SUM(B85+B86+B101)</f>
        <v>7773820.74</v>
      </c>
      <c r="C83" s="64"/>
    </row>
    <row r="84" spans="1:3" ht="15.75">
      <c r="A84" s="6" t="s">
        <v>18</v>
      </c>
      <c r="B84" s="63"/>
      <c r="C84" s="64"/>
    </row>
    <row r="85" spans="1:3" ht="15.75">
      <c r="A85" s="6" t="s">
        <v>56</v>
      </c>
      <c r="B85" s="63"/>
      <c r="C85" s="64"/>
    </row>
    <row r="86" spans="1:3" ht="31.5">
      <c r="A86" s="6" t="s">
        <v>57</v>
      </c>
      <c r="B86" s="63">
        <f>B88+B89+B90+B91+B92+B93+B94+B95+B96+B97+B98+B99+B100</f>
        <v>7773820.74</v>
      </c>
      <c r="C86" s="64"/>
    </row>
    <row r="87" spans="1:3" ht="15.75">
      <c r="A87" s="6" t="s">
        <v>20</v>
      </c>
      <c r="B87" s="63"/>
      <c r="C87" s="64"/>
    </row>
    <row r="88" spans="1:3" ht="15.75">
      <c r="A88" s="6" t="s">
        <v>58</v>
      </c>
      <c r="B88" s="63">
        <v>9387.21</v>
      </c>
      <c r="C88" s="64"/>
    </row>
    <row r="89" spans="1:3" ht="15.75">
      <c r="A89" s="6" t="s">
        <v>59</v>
      </c>
      <c r="B89" s="63">
        <v>4953.97</v>
      </c>
      <c r="C89" s="64"/>
    </row>
    <row r="90" spans="1:3" ht="15.75">
      <c r="A90" s="6" t="s">
        <v>60</v>
      </c>
      <c r="B90" s="63"/>
      <c r="C90" s="64"/>
    </row>
    <row r="91" spans="1:3" ht="15.75">
      <c r="A91" s="6" t="s">
        <v>61</v>
      </c>
      <c r="B91" s="63"/>
      <c r="C91" s="64"/>
    </row>
    <row r="92" spans="1:3" ht="15.75">
      <c r="A92" s="6" t="s">
        <v>62</v>
      </c>
      <c r="B92" s="63">
        <v>7581386.73</v>
      </c>
      <c r="C92" s="64"/>
    </row>
    <row r="93" spans="1:3" ht="15.75">
      <c r="A93" s="6" t="s">
        <v>63</v>
      </c>
      <c r="B93" s="63"/>
      <c r="C93" s="64"/>
    </row>
    <row r="94" spans="1:3" ht="15.75">
      <c r="A94" s="6" t="s">
        <v>64</v>
      </c>
      <c r="B94" s="63"/>
      <c r="C94" s="64"/>
    </row>
    <row r="95" spans="1:3" ht="15.75">
      <c r="A95" s="6" t="s">
        <v>65</v>
      </c>
      <c r="B95" s="63"/>
      <c r="C95" s="64"/>
    </row>
    <row r="96" spans="1:3" ht="15.75">
      <c r="A96" s="6" t="s">
        <v>66</v>
      </c>
      <c r="B96" s="63"/>
      <c r="C96" s="64"/>
    </row>
    <row r="97" spans="1:3" ht="15.75">
      <c r="A97" s="6" t="s">
        <v>67</v>
      </c>
      <c r="B97" s="63">
        <v>176236.47</v>
      </c>
      <c r="C97" s="64"/>
    </row>
    <row r="98" spans="1:3" ht="15.75">
      <c r="A98" s="6" t="s">
        <v>68</v>
      </c>
      <c r="B98" s="63"/>
      <c r="C98" s="64"/>
    </row>
    <row r="99" spans="1:3" ht="15.75">
      <c r="A99" s="6" t="s">
        <v>69</v>
      </c>
      <c r="B99" s="63">
        <v>1856.36</v>
      </c>
      <c r="C99" s="64"/>
    </row>
    <row r="100" spans="1:3" ht="15.75">
      <c r="A100" s="6" t="s">
        <v>70</v>
      </c>
      <c r="B100" s="63"/>
      <c r="C100" s="64"/>
    </row>
    <row r="101" spans="1:3" ht="47.25">
      <c r="A101" s="6" t="s">
        <v>71</v>
      </c>
      <c r="B101" s="63"/>
      <c r="C101" s="64"/>
    </row>
    <row r="102" spans="1:3" ht="15.75">
      <c r="A102" s="6" t="s">
        <v>27</v>
      </c>
      <c r="B102" s="63"/>
      <c r="C102" s="64"/>
    </row>
    <row r="103" spans="1:3" ht="15.75">
      <c r="A103" s="6" t="s">
        <v>72</v>
      </c>
      <c r="B103" s="63" t="s">
        <v>22</v>
      </c>
      <c r="C103" s="64"/>
    </row>
    <row r="104" spans="1:3" ht="15.75">
      <c r="A104" s="6" t="s">
        <v>73</v>
      </c>
      <c r="B104" s="63" t="s">
        <v>22</v>
      </c>
      <c r="C104" s="64"/>
    </row>
    <row r="105" spans="1:3" ht="15.75">
      <c r="A105" s="6" t="s">
        <v>74</v>
      </c>
      <c r="B105" s="63" t="s">
        <v>22</v>
      </c>
      <c r="C105" s="64"/>
    </row>
    <row r="106" spans="1:3" ht="15.75">
      <c r="A106" s="6" t="s">
        <v>75</v>
      </c>
      <c r="B106" s="63" t="s">
        <v>22</v>
      </c>
      <c r="C106" s="64"/>
    </row>
    <row r="107" spans="1:3" ht="15.75">
      <c r="A107" s="6" t="s">
        <v>76</v>
      </c>
      <c r="B107" s="63" t="s">
        <v>22</v>
      </c>
      <c r="C107" s="64"/>
    </row>
    <row r="108" spans="1:3" ht="15.75">
      <c r="A108" s="6" t="s">
        <v>77</v>
      </c>
      <c r="B108" s="63" t="s">
        <v>22</v>
      </c>
      <c r="C108" s="64"/>
    </row>
    <row r="109" spans="1:3" ht="15.75">
      <c r="A109" s="6" t="s">
        <v>78</v>
      </c>
      <c r="B109" s="63" t="s">
        <v>22</v>
      </c>
      <c r="C109" s="64"/>
    </row>
    <row r="110" spans="1:3" ht="15.75">
      <c r="A110" s="6" t="s">
        <v>79</v>
      </c>
      <c r="B110" s="63" t="s">
        <v>22</v>
      </c>
      <c r="C110" s="64"/>
    </row>
    <row r="111" spans="1:3" ht="15.75">
      <c r="A111" s="6" t="s">
        <v>80</v>
      </c>
      <c r="B111" s="63" t="s">
        <v>22</v>
      </c>
      <c r="C111" s="64"/>
    </row>
    <row r="112" spans="1:3" ht="15.75">
      <c r="A112" s="6" t="s">
        <v>81</v>
      </c>
      <c r="B112" s="63" t="s">
        <v>22</v>
      </c>
      <c r="C112" s="64"/>
    </row>
    <row r="113" spans="1:3" ht="15.75">
      <c r="A113" s="6" t="s">
        <v>82</v>
      </c>
      <c r="B113" s="63" t="s">
        <v>22</v>
      </c>
      <c r="C113" s="64"/>
    </row>
    <row r="114" spans="1:3" ht="15.75">
      <c r="A114" s="6" t="s">
        <v>83</v>
      </c>
      <c r="B114" s="63" t="s">
        <v>22</v>
      </c>
      <c r="C114" s="64"/>
    </row>
    <row r="115" spans="1:3" ht="15.75">
      <c r="A115" s="6" t="s">
        <v>84</v>
      </c>
      <c r="B115" s="63" t="s">
        <v>22</v>
      </c>
      <c r="C115" s="64"/>
    </row>
    <row r="116" spans="1:3" ht="18.75">
      <c r="A116" s="35" t="s">
        <v>2</v>
      </c>
      <c r="B116" s="65"/>
      <c r="C116" s="65"/>
    </row>
    <row r="117" spans="1:3" ht="18.75">
      <c r="A117" s="17"/>
      <c r="B117" s="66" t="s">
        <v>2</v>
      </c>
      <c r="C117" s="66"/>
    </row>
    <row r="118" spans="1:3" ht="18.75">
      <c r="A118" s="32" t="s">
        <v>85</v>
      </c>
      <c r="B118" s="65"/>
      <c r="C118" s="65"/>
    </row>
    <row r="119" spans="1:3" ht="18.75">
      <c r="A119" s="34"/>
      <c r="B119" s="65"/>
      <c r="C119" s="65"/>
    </row>
    <row r="120" spans="1:3" ht="15.75" customHeight="1">
      <c r="A120" s="69" t="s">
        <v>15</v>
      </c>
      <c r="B120" s="67" t="s">
        <v>127</v>
      </c>
      <c r="C120" s="69" t="s">
        <v>86</v>
      </c>
    </row>
    <row r="121" spans="1:3" ht="15.75" customHeight="1">
      <c r="A121" s="70"/>
      <c r="B121" s="67"/>
      <c r="C121" s="70"/>
    </row>
    <row r="122" spans="1:3" ht="15.75" customHeight="1">
      <c r="A122" s="71"/>
      <c r="B122" s="67"/>
      <c r="C122" s="71"/>
    </row>
    <row r="123" spans="1:3" ht="15.75">
      <c r="A123" s="5">
        <v>1</v>
      </c>
      <c r="B123" s="5">
        <v>2</v>
      </c>
      <c r="C123" s="5">
        <v>3</v>
      </c>
    </row>
    <row r="124" spans="1:3" ht="15.75">
      <c r="A124" s="6" t="s">
        <v>87</v>
      </c>
      <c r="B124" s="5"/>
      <c r="C124" s="9">
        <v>0</v>
      </c>
    </row>
    <row r="125" spans="1:3" ht="15.75">
      <c r="A125" s="6" t="s">
        <v>88</v>
      </c>
      <c r="B125" s="5"/>
      <c r="C125" s="10">
        <f>C127+C128+C129+C130+C134</f>
        <v>10617512</v>
      </c>
    </row>
    <row r="126" spans="1:3" ht="15.75">
      <c r="A126" s="6" t="s">
        <v>20</v>
      </c>
      <c r="B126" s="5"/>
      <c r="C126" s="10"/>
    </row>
    <row r="127" spans="1:3" ht="15.75">
      <c r="A127" s="6" t="s">
        <v>89</v>
      </c>
      <c r="B127" s="5"/>
      <c r="C127" s="37">
        <v>10102912</v>
      </c>
    </row>
    <row r="128" spans="1:3" ht="15.75">
      <c r="A128" s="6" t="s">
        <v>90</v>
      </c>
      <c r="B128" s="5"/>
      <c r="C128" s="9"/>
    </row>
    <row r="129" spans="1:3" ht="15.75">
      <c r="A129" s="6" t="s">
        <v>91</v>
      </c>
      <c r="B129" s="5"/>
      <c r="C129" s="9"/>
    </row>
    <row r="130" spans="1:3" ht="47.25">
      <c r="A130" s="6" t="s">
        <v>92</v>
      </c>
      <c r="B130" s="5"/>
      <c r="C130" s="9"/>
    </row>
    <row r="131" spans="1:3" ht="31.5">
      <c r="A131" s="6" t="s">
        <v>20</v>
      </c>
      <c r="B131" s="5"/>
      <c r="C131" s="9" t="s">
        <v>22</v>
      </c>
    </row>
    <row r="132" spans="1:3" ht="31.5">
      <c r="A132" s="6" t="s">
        <v>93</v>
      </c>
      <c r="B132" s="5"/>
      <c r="C132" s="9" t="s">
        <v>22</v>
      </c>
    </row>
    <row r="133" spans="1:3" ht="31.5">
      <c r="A133" s="6" t="s">
        <v>94</v>
      </c>
      <c r="B133" s="5"/>
      <c r="C133" s="9" t="s">
        <v>22</v>
      </c>
    </row>
    <row r="134" spans="1:3" ht="15.75">
      <c r="A134" s="6" t="s">
        <v>95</v>
      </c>
      <c r="B134" s="7"/>
      <c r="C134" s="10">
        <f>C136</f>
        <v>514600</v>
      </c>
    </row>
    <row r="135" spans="1:4" ht="15.75">
      <c r="A135" s="6" t="s">
        <v>20</v>
      </c>
      <c r="B135" s="7"/>
      <c r="C135" s="10"/>
      <c r="D135" s="36">
        <f>C125-C139</f>
        <v>768118</v>
      </c>
    </row>
    <row r="136" spans="1:3" ht="15.75">
      <c r="A136" s="6" t="s">
        <v>96</v>
      </c>
      <c r="B136" s="7"/>
      <c r="C136" s="10">
        <v>514600</v>
      </c>
    </row>
    <row r="137" spans="1:3" ht="15.75">
      <c r="A137" s="6"/>
      <c r="B137" s="7"/>
      <c r="C137" s="10"/>
    </row>
    <row r="138" spans="1:3" ht="15.75">
      <c r="A138" s="6" t="s">
        <v>97</v>
      </c>
      <c r="B138" s="7"/>
      <c r="C138" s="10"/>
    </row>
    <row r="139" spans="1:5" ht="15.75">
      <c r="A139" s="6" t="s">
        <v>98</v>
      </c>
      <c r="B139" s="8">
        <v>900</v>
      </c>
      <c r="C139" s="10">
        <f>C141+C146+C154+C155+C156</f>
        <v>9849394</v>
      </c>
      <c r="D139" s="36"/>
      <c r="E139" s="36"/>
    </row>
    <row r="140" spans="1:3" ht="15.75">
      <c r="A140" s="6" t="s">
        <v>20</v>
      </c>
      <c r="B140" s="8"/>
      <c r="C140" s="10"/>
    </row>
    <row r="141" spans="1:3" ht="15.75">
      <c r="A141" s="6" t="s">
        <v>99</v>
      </c>
      <c r="B141" s="8">
        <v>210</v>
      </c>
      <c r="C141" s="10">
        <f>C143+C144+C145</f>
        <v>8825518</v>
      </c>
    </row>
    <row r="142" spans="1:3" ht="15.75">
      <c r="A142" s="6" t="s">
        <v>18</v>
      </c>
      <c r="B142" s="8"/>
      <c r="C142" s="10"/>
    </row>
    <row r="143" spans="1:3" ht="15.75">
      <c r="A143" s="6" t="s">
        <v>100</v>
      </c>
      <c r="B143" s="8">
        <v>211</v>
      </c>
      <c r="C143" s="10">
        <v>6738112</v>
      </c>
    </row>
    <row r="144" spans="1:3" ht="15.75">
      <c r="A144" s="6" t="s">
        <v>101</v>
      </c>
      <c r="B144" s="8">
        <v>212</v>
      </c>
      <c r="C144" s="10">
        <v>52496</v>
      </c>
    </row>
    <row r="145" spans="1:3" ht="15.75">
      <c r="A145" s="6" t="s">
        <v>102</v>
      </c>
      <c r="B145" s="8">
        <v>213</v>
      </c>
      <c r="C145" s="10">
        <v>2034910</v>
      </c>
    </row>
    <row r="146" spans="1:3" ht="15.75">
      <c r="A146" s="6" t="s">
        <v>103</v>
      </c>
      <c r="B146" s="8">
        <v>220</v>
      </c>
      <c r="C146" s="10">
        <f>C148+C149+C150+C151+C152+C153</f>
        <v>596215</v>
      </c>
    </row>
    <row r="147" spans="1:3" ht="15.75">
      <c r="A147" s="6" t="s">
        <v>18</v>
      </c>
      <c r="B147" s="8"/>
      <c r="C147" s="10"/>
    </row>
    <row r="148" spans="1:3" ht="15.75">
      <c r="A148" s="6" t="s">
        <v>104</v>
      </c>
      <c r="B148" s="8">
        <v>221</v>
      </c>
      <c r="C148" s="10">
        <v>2615</v>
      </c>
    </row>
    <row r="149" spans="1:3" ht="15.75">
      <c r="A149" s="6" t="s">
        <v>105</v>
      </c>
      <c r="B149" s="8">
        <v>222</v>
      </c>
      <c r="C149" s="10"/>
    </row>
    <row r="150" spans="1:3" ht="15.75">
      <c r="A150" s="6" t="s">
        <v>106</v>
      </c>
      <c r="B150" s="8">
        <v>223</v>
      </c>
      <c r="C150" s="10">
        <v>565000</v>
      </c>
    </row>
    <row r="151" spans="1:3" ht="15.75">
      <c r="A151" s="6" t="s">
        <v>107</v>
      </c>
      <c r="B151" s="8">
        <v>224</v>
      </c>
      <c r="C151" s="10"/>
    </row>
    <row r="152" spans="1:3" ht="15.75">
      <c r="A152" s="6" t="s">
        <v>108</v>
      </c>
      <c r="B152" s="8">
        <v>225</v>
      </c>
      <c r="C152" s="10">
        <v>28600</v>
      </c>
    </row>
    <row r="153" spans="1:3" ht="15.75">
      <c r="A153" s="6" t="s">
        <v>109</v>
      </c>
      <c r="B153" s="8">
        <v>226</v>
      </c>
      <c r="C153" s="10"/>
    </row>
    <row r="154" spans="1:3" ht="15.75">
      <c r="A154" s="6" t="s">
        <v>110</v>
      </c>
      <c r="B154" s="8">
        <v>262</v>
      </c>
      <c r="C154" s="10"/>
    </row>
    <row r="155" spans="1:3" ht="15.75">
      <c r="A155" s="6" t="s">
        <v>111</v>
      </c>
      <c r="B155" s="8">
        <v>290</v>
      </c>
      <c r="C155" s="10">
        <v>14744</v>
      </c>
    </row>
    <row r="156" spans="1:3" ht="15.75">
      <c r="A156" s="6" t="s">
        <v>112</v>
      </c>
      <c r="B156" s="8">
        <v>300</v>
      </c>
      <c r="C156" s="10">
        <f>C158+C159+C160+C161</f>
        <v>412917</v>
      </c>
    </row>
    <row r="157" spans="1:3" ht="15.75">
      <c r="A157" s="6" t="s">
        <v>31</v>
      </c>
      <c r="B157" s="8"/>
      <c r="C157" s="10"/>
    </row>
    <row r="158" spans="1:3" ht="15.75">
      <c r="A158" s="6" t="s">
        <v>113</v>
      </c>
      <c r="B158" s="8">
        <v>310</v>
      </c>
      <c r="C158" s="10"/>
    </row>
    <row r="159" spans="1:3" ht="15.75">
      <c r="A159" s="6" t="s">
        <v>114</v>
      </c>
      <c r="B159" s="8">
        <v>320</v>
      </c>
      <c r="C159" s="10"/>
    </row>
    <row r="160" spans="1:3" ht="15.75">
      <c r="A160" s="6" t="s">
        <v>115</v>
      </c>
      <c r="B160" s="8">
        <v>330</v>
      </c>
      <c r="C160" s="10"/>
    </row>
    <row r="161" spans="1:3" ht="15.75">
      <c r="A161" s="6" t="s">
        <v>116</v>
      </c>
      <c r="B161" s="8">
        <v>340</v>
      </c>
      <c r="C161" s="10">
        <v>412917</v>
      </c>
    </row>
    <row r="162" spans="1:3" ht="31.5">
      <c r="A162" s="6" t="s">
        <v>117</v>
      </c>
      <c r="B162" s="8">
        <v>500</v>
      </c>
      <c r="C162" s="10" t="s">
        <v>22</v>
      </c>
    </row>
    <row r="163" spans="1:3" ht="31.5">
      <c r="A163" s="6" t="s">
        <v>18</v>
      </c>
      <c r="B163" s="8"/>
      <c r="C163" s="10" t="s">
        <v>22</v>
      </c>
    </row>
    <row r="164" spans="1:3" ht="15.75">
      <c r="A164" s="72" t="s">
        <v>118</v>
      </c>
      <c r="B164" s="8"/>
      <c r="C164" s="68" t="s">
        <v>22</v>
      </c>
    </row>
    <row r="165" spans="1:3" ht="15.75">
      <c r="A165" s="72"/>
      <c r="B165" s="8">
        <v>520</v>
      </c>
      <c r="C165" s="68"/>
    </row>
    <row r="166" spans="1:3" ht="15.75">
      <c r="A166" s="6" t="s">
        <v>119</v>
      </c>
      <c r="B166" s="67"/>
      <c r="C166" s="68" t="s">
        <v>22</v>
      </c>
    </row>
    <row r="167" spans="1:3" ht="15.75">
      <c r="A167" s="6" t="s">
        <v>120</v>
      </c>
      <c r="B167" s="67"/>
      <c r="C167" s="68"/>
    </row>
    <row r="168" spans="1:3" ht="15.75">
      <c r="A168" s="11"/>
      <c r="B168" s="12"/>
      <c r="C168" s="13"/>
    </row>
    <row r="169" spans="1:3" ht="18.75">
      <c r="A169" s="14" t="s">
        <v>2</v>
      </c>
      <c r="B169" s="15"/>
      <c r="C169" s="16"/>
    </row>
    <row r="170" spans="1:3" ht="18.75">
      <c r="A170" s="19" t="s">
        <v>121</v>
      </c>
      <c r="B170" s="15"/>
      <c r="C170" s="16"/>
    </row>
    <row r="171" spans="1:3" ht="21" customHeight="1">
      <c r="A171" s="19" t="s">
        <v>147</v>
      </c>
      <c r="B171" s="15"/>
      <c r="C171" s="16"/>
    </row>
    <row r="172" spans="1:3" ht="15.75" customHeight="1">
      <c r="A172" s="21" t="s">
        <v>128</v>
      </c>
      <c r="B172" s="15"/>
      <c r="C172" s="16"/>
    </row>
    <row r="173" spans="1:3" ht="18.75">
      <c r="A173" s="19" t="s">
        <v>122</v>
      </c>
      <c r="B173" s="15"/>
      <c r="C173" s="16"/>
    </row>
    <row r="174" spans="1:3" ht="18.75">
      <c r="A174" s="20" t="s">
        <v>183</v>
      </c>
      <c r="B174" s="15"/>
      <c r="C174" s="16"/>
    </row>
    <row r="175" spans="1:3" s="24" customFormat="1" ht="16.5" customHeight="1">
      <c r="A175" s="21" t="s">
        <v>129</v>
      </c>
      <c r="B175" s="22"/>
      <c r="C175" s="23"/>
    </row>
    <row r="176" spans="1:3" ht="18.75">
      <c r="A176" s="19" t="s">
        <v>123</v>
      </c>
      <c r="B176" s="15"/>
      <c r="C176" s="16"/>
    </row>
    <row r="177" spans="1:3" ht="18.75">
      <c r="A177" s="20" t="s">
        <v>184</v>
      </c>
      <c r="B177" s="15"/>
      <c r="C177" s="16"/>
    </row>
    <row r="178" spans="1:3" s="24" customFormat="1" ht="18.75" customHeight="1">
      <c r="A178" s="21" t="s">
        <v>130</v>
      </c>
      <c r="B178" s="22"/>
      <c r="C178" s="23"/>
    </row>
    <row r="179" spans="1:3" ht="18.75">
      <c r="A179" s="19" t="s">
        <v>2</v>
      </c>
      <c r="B179" s="15"/>
      <c r="C179" s="15"/>
    </row>
    <row r="180" spans="1:3" ht="18.75">
      <c r="A180" s="19" t="s">
        <v>185</v>
      </c>
      <c r="B180" s="15"/>
      <c r="C180" s="15"/>
    </row>
    <row r="181" spans="1:3" ht="15">
      <c r="A181" s="17"/>
      <c r="B181" s="15"/>
      <c r="C181" s="15"/>
    </row>
    <row r="182" spans="1:3" ht="15">
      <c r="A182" s="17"/>
      <c r="B182" s="17"/>
      <c r="C182" s="17"/>
    </row>
    <row r="183" spans="1:3" ht="15">
      <c r="A183" s="18"/>
      <c r="B183" s="18"/>
      <c r="C183" s="18"/>
    </row>
    <row r="184" spans="1:3" ht="15">
      <c r="A184" s="18"/>
      <c r="B184" s="18"/>
      <c r="C184" s="18"/>
    </row>
  </sheetData>
  <sheetProtection/>
  <mergeCells count="111">
    <mergeCell ref="B166:B167"/>
    <mergeCell ref="C166:C167"/>
    <mergeCell ref="B119:C119"/>
    <mergeCell ref="A120:A122"/>
    <mergeCell ref="B120:B122"/>
    <mergeCell ref="C120:C122"/>
    <mergeCell ref="A164:A165"/>
    <mergeCell ref="C164:C165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39:B39"/>
    <mergeCell ref="B42:C42"/>
    <mergeCell ref="B43:C43"/>
    <mergeCell ref="B44:C44"/>
    <mergeCell ref="B45:C45"/>
    <mergeCell ref="B46:C46"/>
    <mergeCell ref="B27:C27"/>
    <mergeCell ref="B28:C28"/>
    <mergeCell ref="B29:C29"/>
    <mergeCell ref="A31:C31"/>
    <mergeCell ref="A37:B37"/>
    <mergeCell ref="A38:B38"/>
    <mergeCell ref="B21:C21"/>
    <mergeCell ref="B22:C22"/>
    <mergeCell ref="B23:C23"/>
    <mergeCell ref="B24:C24"/>
    <mergeCell ref="A25:A26"/>
    <mergeCell ref="B25:C25"/>
    <mergeCell ref="B26:C26"/>
    <mergeCell ref="A11:C11"/>
    <mergeCell ref="A12:C12"/>
    <mergeCell ref="A13:C13"/>
    <mergeCell ref="A14:C14"/>
    <mergeCell ref="A15:C15"/>
    <mergeCell ref="B20:C20"/>
    <mergeCell ref="A4:C4"/>
    <mergeCell ref="A5:C5"/>
    <mergeCell ref="A6:C6"/>
    <mergeCell ref="A7:C7"/>
    <mergeCell ref="A8:C8"/>
    <mergeCell ref="A10:C10"/>
  </mergeCells>
  <printOptions/>
  <pageMargins left="0.7" right="0.7" top="0.75" bottom="0.75" header="0.3" footer="0.3"/>
  <pageSetup orientation="portrait" paperSize="9" scale="65" r:id="rId1"/>
  <rowBreaks count="3" manualBreakCount="3">
    <brk id="46" max="3" man="1"/>
    <brk id="100" max="3" man="1"/>
    <brk id="13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9">
      <selection activeCell="A69" sqref="A1:IV16384"/>
    </sheetView>
  </sheetViews>
  <sheetFormatPr defaultColWidth="9.140625" defaultRowHeight="15"/>
  <cols>
    <col min="1" max="1" width="99.421875" style="0" customWidth="1"/>
    <col min="2" max="2" width="5.421875" style="0" customWidth="1"/>
    <col min="3" max="3" width="16.57421875" style="0" bestFit="1" customWidth="1"/>
    <col min="4" max="4" width="15.7109375" style="0" bestFit="1" customWidth="1"/>
    <col min="5" max="5" width="15.28125" style="0" bestFit="1" customWidth="1"/>
  </cols>
  <sheetData>
    <row r="1" ht="18.75" hidden="1">
      <c r="A1" s="1" t="s">
        <v>0</v>
      </c>
    </row>
    <row r="2" ht="18.75" hidden="1">
      <c r="A2" s="1"/>
    </row>
    <row r="3" ht="18.75" hidden="1">
      <c r="A3" s="1"/>
    </row>
    <row r="4" spans="1:3" ht="20.25" hidden="1">
      <c r="A4" s="51" t="s">
        <v>1</v>
      </c>
      <c r="B4" s="51"/>
      <c r="C4" s="51"/>
    </row>
    <row r="5" spans="1:3" ht="20.25" hidden="1">
      <c r="A5" s="51" t="s">
        <v>131</v>
      </c>
      <c r="B5" s="51"/>
      <c r="C5" s="51"/>
    </row>
    <row r="6" spans="1:3" ht="20.25" hidden="1">
      <c r="A6" s="52" t="s">
        <v>132</v>
      </c>
      <c r="B6" s="52"/>
      <c r="C6" s="52"/>
    </row>
    <row r="7" spans="1:3" ht="20.25" hidden="1">
      <c r="A7" s="52" t="s">
        <v>133</v>
      </c>
      <c r="B7" s="52"/>
      <c r="C7" s="52"/>
    </row>
    <row r="8" spans="1:3" ht="20.25" hidden="1">
      <c r="A8" s="52" t="s">
        <v>134</v>
      </c>
      <c r="B8" s="52"/>
      <c r="C8" s="52"/>
    </row>
    <row r="9" spans="1:3" ht="21">
      <c r="A9" s="26"/>
      <c r="B9" s="27"/>
      <c r="C9" s="27"/>
    </row>
    <row r="10" spans="1:3" ht="20.25">
      <c r="A10" s="52" t="s">
        <v>135</v>
      </c>
      <c r="B10" s="52"/>
      <c r="C10" s="52"/>
    </row>
    <row r="11" spans="1:4" ht="20.25">
      <c r="A11" s="53" t="s">
        <v>139</v>
      </c>
      <c r="B11" s="53"/>
      <c r="C11" s="53"/>
      <c r="D11" s="1"/>
    </row>
    <row r="12" spans="1:4" ht="15">
      <c r="A12" s="54" t="s">
        <v>124</v>
      </c>
      <c r="B12" s="54"/>
      <c r="C12" s="54"/>
      <c r="D12" s="2"/>
    </row>
    <row r="13" spans="1:4" ht="20.25">
      <c r="A13" s="51" t="s">
        <v>137</v>
      </c>
      <c r="B13" s="51"/>
      <c r="C13" s="51"/>
      <c r="D13" s="1"/>
    </row>
    <row r="14" spans="1:4" ht="18.75">
      <c r="A14" s="54" t="s">
        <v>138</v>
      </c>
      <c r="B14" s="54"/>
      <c r="C14" s="54"/>
      <c r="D14" s="1"/>
    </row>
    <row r="15" spans="1:5" ht="20.25">
      <c r="A15" s="51" t="s">
        <v>125</v>
      </c>
      <c r="B15" s="51"/>
      <c r="C15" s="51"/>
      <c r="E15" s="1"/>
    </row>
    <row r="16" spans="1:3" ht="21">
      <c r="A16" s="26" t="s">
        <v>2</v>
      </c>
      <c r="B16" s="27"/>
      <c r="C16" s="27"/>
    </row>
    <row r="17" spans="1:3" ht="21">
      <c r="A17" s="26" t="s">
        <v>3</v>
      </c>
      <c r="B17" s="27"/>
      <c r="C17" s="27"/>
    </row>
    <row r="18" spans="1:3" ht="21">
      <c r="A18" s="25" t="s">
        <v>4</v>
      </c>
      <c r="B18" s="27"/>
      <c r="C18" s="27"/>
    </row>
    <row r="19" spans="1:3" ht="21">
      <c r="A19" s="25" t="s">
        <v>126</v>
      </c>
      <c r="B19" s="27"/>
      <c r="C19" s="27"/>
    </row>
    <row r="20" spans="1:3" ht="20.25">
      <c r="A20" s="28"/>
      <c r="B20" s="55" t="s">
        <v>5</v>
      </c>
      <c r="C20" s="55"/>
    </row>
    <row r="21" spans="1:3" ht="20.25">
      <c r="A21" s="28"/>
      <c r="B21" s="55"/>
      <c r="C21" s="55"/>
    </row>
    <row r="22" spans="1:3" ht="20.25">
      <c r="A22" s="29" t="s">
        <v>6</v>
      </c>
      <c r="B22" s="55"/>
      <c r="C22" s="55"/>
    </row>
    <row r="23" spans="1:3" ht="20.25">
      <c r="A23" s="28" t="s">
        <v>150</v>
      </c>
      <c r="B23" s="56">
        <v>41639</v>
      </c>
      <c r="C23" s="55"/>
    </row>
    <row r="24" spans="1:3" ht="20.25">
      <c r="A24" s="28"/>
      <c r="B24" s="55"/>
      <c r="C24" s="55"/>
    </row>
    <row r="25" spans="1:3" ht="20.25">
      <c r="A25" s="57" t="s">
        <v>146</v>
      </c>
      <c r="B25" s="55"/>
      <c r="C25" s="55"/>
    </row>
    <row r="26" spans="1:3" ht="20.25">
      <c r="A26" s="57"/>
      <c r="B26" s="55"/>
      <c r="C26" s="55"/>
    </row>
    <row r="27" spans="1:3" ht="20.25">
      <c r="A27" s="29" t="s">
        <v>7</v>
      </c>
      <c r="B27" s="55">
        <v>56039480</v>
      </c>
      <c r="C27" s="55"/>
    </row>
    <row r="28" spans="1:3" ht="20.25">
      <c r="A28" s="28" t="s">
        <v>142</v>
      </c>
      <c r="B28" s="55"/>
      <c r="C28" s="55"/>
    </row>
    <row r="29" spans="1:3" ht="20.25">
      <c r="A29" s="28" t="s">
        <v>136</v>
      </c>
      <c r="B29" s="55" t="s">
        <v>8</v>
      </c>
      <c r="C29" s="55"/>
    </row>
    <row r="30" spans="1:3" ht="21">
      <c r="A30" s="27"/>
      <c r="B30" s="26" t="s">
        <v>2</v>
      </c>
      <c r="C30" s="26" t="s">
        <v>2</v>
      </c>
    </row>
    <row r="31" spans="1:3" ht="20.25">
      <c r="A31" s="58" t="s">
        <v>9</v>
      </c>
      <c r="B31" s="58"/>
      <c r="C31" s="58"/>
    </row>
    <row r="32" spans="1:3" ht="21">
      <c r="A32" s="33" t="s">
        <v>10</v>
      </c>
      <c r="B32" s="27"/>
      <c r="C32" s="27"/>
    </row>
    <row r="33" spans="1:3" ht="41.25">
      <c r="A33" s="30" t="s">
        <v>143</v>
      </c>
      <c r="B33" s="27"/>
      <c r="C33" s="27"/>
    </row>
    <row r="34" spans="1:3" ht="21">
      <c r="A34" s="33" t="s">
        <v>11</v>
      </c>
      <c r="B34" s="27"/>
      <c r="C34" s="26" t="s">
        <v>2</v>
      </c>
    </row>
    <row r="35" spans="1:3" ht="21">
      <c r="A35" s="26" t="s">
        <v>2</v>
      </c>
      <c r="B35" s="27"/>
      <c r="C35" s="27"/>
    </row>
    <row r="36" spans="1:3" ht="21">
      <c r="A36" s="31" t="s">
        <v>12</v>
      </c>
      <c r="B36" s="27"/>
      <c r="C36" s="27"/>
    </row>
    <row r="37" spans="1:3" ht="42.75" customHeight="1">
      <c r="A37" s="59" t="s">
        <v>144</v>
      </c>
      <c r="B37" s="59"/>
      <c r="C37" s="27"/>
    </row>
    <row r="38" spans="1:3" ht="42.75" customHeight="1">
      <c r="A38" s="60" t="s">
        <v>145</v>
      </c>
      <c r="B38" s="60"/>
      <c r="C38" s="27"/>
    </row>
    <row r="39" spans="1:3" ht="42.75" customHeight="1">
      <c r="A39" s="59" t="s">
        <v>13</v>
      </c>
      <c r="B39" s="59"/>
      <c r="C39" s="27"/>
    </row>
    <row r="40" ht="18.75">
      <c r="A40" s="3" t="s">
        <v>14</v>
      </c>
    </row>
    <row r="41" ht="18.75">
      <c r="A41" s="3"/>
    </row>
    <row r="42" spans="1:3" ht="18.75">
      <c r="A42" s="4" t="s">
        <v>15</v>
      </c>
      <c r="B42" s="61" t="s">
        <v>16</v>
      </c>
      <c r="C42" s="62"/>
    </row>
    <row r="43" spans="1:3" ht="15.75">
      <c r="A43" s="5">
        <v>1</v>
      </c>
      <c r="B43" s="63">
        <v>2</v>
      </c>
      <c r="C43" s="64"/>
    </row>
    <row r="44" spans="1:3" ht="15.75">
      <c r="A44" s="6" t="s">
        <v>17</v>
      </c>
      <c r="B44" s="63">
        <f>B46+B52</f>
        <v>11540007.379999999</v>
      </c>
      <c r="C44" s="64"/>
    </row>
    <row r="45" spans="1:3" ht="15.75">
      <c r="A45" s="6" t="s">
        <v>18</v>
      </c>
      <c r="B45" s="63"/>
      <c r="C45" s="64"/>
    </row>
    <row r="46" spans="1:3" ht="15.75">
      <c r="A46" s="6" t="s">
        <v>19</v>
      </c>
      <c r="B46" s="63">
        <v>9460008</v>
      </c>
      <c r="C46" s="64"/>
    </row>
    <row r="47" spans="1:3" ht="15.75">
      <c r="A47" s="6" t="s">
        <v>20</v>
      </c>
      <c r="B47" s="63"/>
      <c r="C47" s="64"/>
    </row>
    <row r="48" spans="1:3" ht="31.5">
      <c r="A48" s="6" t="s">
        <v>21</v>
      </c>
      <c r="B48" s="63"/>
      <c r="C48" s="64"/>
    </row>
    <row r="49" spans="1:3" ht="31.5">
      <c r="A49" s="6" t="s">
        <v>23</v>
      </c>
      <c r="B49" s="63" t="s">
        <v>22</v>
      </c>
      <c r="C49" s="64"/>
    </row>
    <row r="50" spans="1:3" ht="31.5">
      <c r="A50" s="6" t="s">
        <v>24</v>
      </c>
      <c r="B50" s="63" t="s">
        <v>22</v>
      </c>
      <c r="C50" s="64"/>
    </row>
    <row r="51" spans="1:3" ht="15.75">
      <c r="A51" s="6" t="s">
        <v>25</v>
      </c>
      <c r="B51" s="63">
        <v>8260710.86</v>
      </c>
      <c r="C51" s="64"/>
    </row>
    <row r="52" spans="1:3" ht="15.75">
      <c r="A52" s="6" t="s">
        <v>26</v>
      </c>
      <c r="B52" s="63">
        <v>2079999.38</v>
      </c>
      <c r="C52" s="64"/>
    </row>
    <row r="53" spans="1:3" ht="15.75">
      <c r="A53" s="6" t="s">
        <v>27</v>
      </c>
      <c r="B53" s="63"/>
      <c r="C53" s="64"/>
    </row>
    <row r="54" spans="1:3" ht="15.75">
      <c r="A54" s="6" t="s">
        <v>28</v>
      </c>
      <c r="B54" s="63">
        <v>1414731</v>
      </c>
      <c r="C54" s="64"/>
    </row>
    <row r="55" spans="1:3" ht="15.75">
      <c r="A55" s="6" t="s">
        <v>29</v>
      </c>
      <c r="B55" s="63">
        <v>665268.38</v>
      </c>
      <c r="C55" s="64"/>
    </row>
    <row r="56" spans="1:3" ht="15.75">
      <c r="A56" s="6" t="s">
        <v>30</v>
      </c>
      <c r="B56" s="63">
        <f>B58+B59+B71</f>
        <v>7649.07</v>
      </c>
      <c r="C56" s="64"/>
    </row>
    <row r="57" spans="1:3" ht="15.75">
      <c r="A57" s="6" t="s">
        <v>31</v>
      </c>
      <c r="B57" s="63"/>
      <c r="C57" s="64"/>
    </row>
    <row r="58" spans="1:3" ht="31.5">
      <c r="A58" s="6" t="s">
        <v>32</v>
      </c>
      <c r="B58" s="63"/>
      <c r="C58" s="64"/>
    </row>
    <row r="59" spans="1:3" ht="31.5">
      <c r="A59" s="6" t="s">
        <v>33</v>
      </c>
      <c r="B59" s="63">
        <v>7649.07</v>
      </c>
      <c r="C59" s="64"/>
    </row>
    <row r="60" spans="1:3" ht="15.75">
      <c r="A60" s="6" t="s">
        <v>20</v>
      </c>
      <c r="B60" s="63"/>
      <c r="C60" s="64"/>
    </row>
    <row r="61" spans="1:3" ht="15.75">
      <c r="A61" s="6" t="s">
        <v>34</v>
      </c>
      <c r="B61" s="63">
        <v>997.52</v>
      </c>
      <c r="C61" s="64"/>
    </row>
    <row r="62" spans="1:3" ht="15.75">
      <c r="A62" s="6" t="s">
        <v>35</v>
      </c>
      <c r="B62" s="63"/>
      <c r="C62" s="64"/>
    </row>
    <row r="63" spans="1:3" ht="15.75">
      <c r="A63" s="6" t="s">
        <v>36</v>
      </c>
      <c r="B63" s="63" t="s">
        <v>22</v>
      </c>
      <c r="C63" s="64"/>
    </row>
    <row r="64" spans="1:3" ht="15.75">
      <c r="A64" s="6" t="s">
        <v>37</v>
      </c>
      <c r="B64" s="63" t="s">
        <v>22</v>
      </c>
      <c r="C64" s="64"/>
    </row>
    <row r="65" spans="1:3" ht="15.75">
      <c r="A65" s="6" t="s">
        <v>38</v>
      </c>
      <c r="B65" s="63">
        <v>6654.55</v>
      </c>
      <c r="C65" s="64"/>
    </row>
    <row r="66" spans="1:3" ht="15.75">
      <c r="A66" s="6" t="s">
        <v>39</v>
      </c>
      <c r="B66" s="63" t="s">
        <v>22</v>
      </c>
      <c r="C66" s="64"/>
    </row>
    <row r="67" spans="1:3" ht="15.75">
      <c r="A67" s="6" t="s">
        <v>40</v>
      </c>
      <c r="B67" s="63" t="s">
        <v>22</v>
      </c>
      <c r="C67" s="64"/>
    </row>
    <row r="68" spans="1:3" ht="15.75">
      <c r="A68" s="6" t="s">
        <v>41</v>
      </c>
      <c r="B68" s="63" t="s">
        <v>22</v>
      </c>
      <c r="C68" s="64"/>
    </row>
    <row r="69" spans="1:3" ht="15.75">
      <c r="A69" s="6" t="s">
        <v>42</v>
      </c>
      <c r="B69" s="63" t="s">
        <v>22</v>
      </c>
      <c r="C69" s="64"/>
    </row>
    <row r="70" spans="1:3" ht="15.75">
      <c r="A70" s="6" t="s">
        <v>43</v>
      </c>
      <c r="B70" s="63" t="s">
        <v>22</v>
      </c>
      <c r="C70" s="64"/>
    </row>
    <row r="71" spans="1:3" ht="31.5">
      <c r="A71" s="6" t="s">
        <v>44</v>
      </c>
      <c r="B71" s="63"/>
      <c r="C71" s="64"/>
    </row>
    <row r="72" spans="1:3" ht="15.75">
      <c r="A72" s="6" t="s">
        <v>20</v>
      </c>
      <c r="B72" s="63"/>
      <c r="C72" s="64"/>
    </row>
    <row r="73" spans="1:3" ht="15.75">
      <c r="A73" s="6" t="s">
        <v>45</v>
      </c>
      <c r="B73" s="63" t="s">
        <v>22</v>
      </c>
      <c r="C73" s="64"/>
    </row>
    <row r="74" spans="1:3" ht="15.75">
      <c r="A74" s="6" t="s">
        <v>46</v>
      </c>
      <c r="B74" s="63" t="s">
        <v>22</v>
      </c>
      <c r="C74" s="64"/>
    </row>
    <row r="75" spans="1:3" ht="15.75">
      <c r="A75" s="6" t="s">
        <v>47</v>
      </c>
      <c r="B75" s="63" t="s">
        <v>22</v>
      </c>
      <c r="C75" s="64"/>
    </row>
    <row r="76" spans="1:3" ht="15.75">
      <c r="A76" s="6" t="s">
        <v>48</v>
      </c>
      <c r="B76" s="63" t="s">
        <v>22</v>
      </c>
      <c r="C76" s="64"/>
    </row>
    <row r="77" spans="1:3" ht="15.75">
      <c r="A77" s="6" t="s">
        <v>49</v>
      </c>
      <c r="B77" s="63" t="s">
        <v>22</v>
      </c>
      <c r="C77" s="64"/>
    </row>
    <row r="78" spans="1:3" ht="15.75">
      <c r="A78" s="6" t="s">
        <v>50</v>
      </c>
      <c r="B78" s="63" t="s">
        <v>22</v>
      </c>
      <c r="C78" s="64"/>
    </row>
    <row r="79" spans="1:3" ht="15.75">
      <c r="A79" s="6" t="s">
        <v>51</v>
      </c>
      <c r="B79" s="63" t="s">
        <v>22</v>
      </c>
      <c r="C79" s="64"/>
    </row>
    <row r="80" spans="1:3" ht="15.75">
      <c r="A80" s="6" t="s">
        <v>52</v>
      </c>
      <c r="B80" s="63" t="s">
        <v>22</v>
      </c>
      <c r="C80" s="64"/>
    </row>
    <row r="81" spans="1:3" ht="15.75">
      <c r="A81" s="6" t="s">
        <v>53</v>
      </c>
      <c r="B81" s="63" t="s">
        <v>22</v>
      </c>
      <c r="C81" s="64"/>
    </row>
    <row r="82" spans="1:3" ht="15.75">
      <c r="A82" s="6" t="s">
        <v>54</v>
      </c>
      <c r="B82" s="63"/>
      <c r="C82" s="64"/>
    </row>
    <row r="83" spans="1:3" ht="15.75">
      <c r="A83" s="6" t="s">
        <v>55</v>
      </c>
      <c r="B83" s="63">
        <v>47510.38</v>
      </c>
      <c r="C83" s="64"/>
    </row>
    <row r="84" spans="1:3" ht="15.75">
      <c r="A84" s="6" t="s">
        <v>18</v>
      </c>
      <c r="B84" s="63"/>
      <c r="C84" s="64"/>
    </row>
    <row r="85" spans="1:3" ht="15.75">
      <c r="A85" s="6" t="s">
        <v>56</v>
      </c>
      <c r="B85" s="63"/>
      <c r="C85" s="64"/>
    </row>
    <row r="86" spans="1:3" ht="31.5">
      <c r="A86" s="6" t="s">
        <v>57</v>
      </c>
      <c r="B86" s="63">
        <f>942635.8-895125.42</f>
        <v>47510.380000000005</v>
      </c>
      <c r="C86" s="64"/>
    </row>
    <row r="87" spans="1:3" ht="15.75">
      <c r="A87" s="6" t="s">
        <v>20</v>
      </c>
      <c r="B87" s="63"/>
      <c r="C87" s="64"/>
    </row>
    <row r="88" spans="1:3" ht="15.75">
      <c r="A88" s="6" t="s">
        <v>58</v>
      </c>
      <c r="B88" s="63">
        <v>1000</v>
      </c>
      <c r="C88" s="64"/>
    </row>
    <row r="89" spans="1:3" ht="15.75">
      <c r="A89" s="6" t="s">
        <v>59</v>
      </c>
      <c r="B89" s="63"/>
      <c r="C89" s="64"/>
    </row>
    <row r="90" spans="1:3" ht="15.75">
      <c r="A90" s="6" t="s">
        <v>60</v>
      </c>
      <c r="B90" s="63">
        <v>2500</v>
      </c>
      <c r="C90" s="64"/>
    </row>
    <row r="91" spans="1:3" ht="15.75">
      <c r="A91" s="6" t="s">
        <v>61</v>
      </c>
      <c r="B91" s="63"/>
      <c r="C91" s="64"/>
    </row>
    <row r="92" spans="1:3" ht="15.75">
      <c r="A92" s="6" t="s">
        <v>62</v>
      </c>
      <c r="B92" s="63">
        <v>8800.66</v>
      </c>
      <c r="C92" s="64"/>
    </row>
    <row r="93" spans="1:3" ht="15.75">
      <c r="A93" s="6" t="s">
        <v>63</v>
      </c>
      <c r="B93" s="63">
        <v>35209.72</v>
      </c>
      <c r="C93" s="64"/>
    </row>
    <row r="94" spans="1:3" ht="15.75">
      <c r="A94" s="6" t="s">
        <v>64</v>
      </c>
      <c r="B94" s="63"/>
      <c r="C94" s="64"/>
    </row>
    <row r="95" spans="1:3" ht="15.75">
      <c r="A95" s="6" t="s">
        <v>65</v>
      </c>
      <c r="B95" s="63"/>
      <c r="C95" s="64"/>
    </row>
    <row r="96" spans="1:3" ht="15.75">
      <c r="A96" s="6" t="s">
        <v>66</v>
      </c>
      <c r="B96" s="63"/>
      <c r="C96" s="64"/>
    </row>
    <row r="97" spans="1:3" ht="15.75">
      <c r="A97" s="6" t="s">
        <v>67</v>
      </c>
      <c r="B97" s="63"/>
      <c r="C97" s="64"/>
    </row>
    <row r="98" spans="1:3" ht="15.75">
      <c r="A98" s="6" t="s">
        <v>68</v>
      </c>
      <c r="B98" s="63">
        <f>1500+5584.42</f>
        <v>7084.42</v>
      </c>
      <c r="C98" s="64"/>
    </row>
    <row r="99" spans="1:3" ht="15.75">
      <c r="A99" s="6" t="s">
        <v>69</v>
      </c>
      <c r="B99" s="63">
        <v>180</v>
      </c>
      <c r="C99" s="64"/>
    </row>
    <row r="100" spans="1:3" ht="15.75">
      <c r="A100" s="6" t="s">
        <v>70</v>
      </c>
      <c r="B100" s="63"/>
      <c r="C100" s="64"/>
    </row>
    <row r="101" spans="1:3" ht="47.25">
      <c r="A101" s="6" t="s">
        <v>71</v>
      </c>
      <c r="B101" s="63"/>
      <c r="C101" s="64"/>
    </row>
    <row r="102" spans="1:3" ht="15.75">
      <c r="A102" s="6" t="s">
        <v>27</v>
      </c>
      <c r="B102" s="63"/>
      <c r="C102" s="64"/>
    </row>
    <row r="103" spans="1:3" ht="15.75">
      <c r="A103" s="6" t="s">
        <v>72</v>
      </c>
      <c r="B103" s="63" t="s">
        <v>22</v>
      </c>
      <c r="C103" s="64"/>
    </row>
    <row r="104" spans="1:3" ht="15.75">
      <c r="A104" s="6" t="s">
        <v>73</v>
      </c>
      <c r="B104" s="63" t="s">
        <v>22</v>
      </c>
      <c r="C104" s="64"/>
    </row>
    <row r="105" spans="1:3" ht="15.75">
      <c r="A105" s="6" t="s">
        <v>74</v>
      </c>
      <c r="B105" s="63" t="s">
        <v>22</v>
      </c>
      <c r="C105" s="64"/>
    </row>
    <row r="106" spans="1:3" ht="15.75">
      <c r="A106" s="6" t="s">
        <v>75</v>
      </c>
      <c r="B106" s="63" t="s">
        <v>22</v>
      </c>
      <c r="C106" s="64"/>
    </row>
    <row r="107" spans="1:3" ht="15.75">
      <c r="A107" s="6" t="s">
        <v>76</v>
      </c>
      <c r="B107" s="63" t="s">
        <v>22</v>
      </c>
      <c r="C107" s="64"/>
    </row>
    <row r="108" spans="1:3" ht="15.75">
      <c r="A108" s="6" t="s">
        <v>77</v>
      </c>
      <c r="B108" s="63" t="s">
        <v>22</v>
      </c>
      <c r="C108" s="64"/>
    </row>
    <row r="109" spans="1:3" ht="15.75">
      <c r="A109" s="6" t="s">
        <v>78</v>
      </c>
      <c r="B109" s="63" t="s">
        <v>22</v>
      </c>
      <c r="C109" s="64"/>
    </row>
    <row r="110" spans="1:3" ht="15.75">
      <c r="A110" s="6" t="s">
        <v>79</v>
      </c>
      <c r="B110" s="63" t="s">
        <v>22</v>
      </c>
      <c r="C110" s="64"/>
    </row>
    <row r="111" spans="1:3" ht="15.75">
      <c r="A111" s="6" t="s">
        <v>80</v>
      </c>
      <c r="B111" s="63" t="s">
        <v>22</v>
      </c>
      <c r="C111" s="64"/>
    </row>
    <row r="112" spans="1:3" ht="15.75">
      <c r="A112" s="6" t="s">
        <v>81</v>
      </c>
      <c r="B112" s="63" t="s">
        <v>22</v>
      </c>
      <c r="C112" s="64"/>
    </row>
    <row r="113" spans="1:3" ht="15.75">
      <c r="A113" s="6" t="s">
        <v>82</v>
      </c>
      <c r="B113" s="63" t="s">
        <v>22</v>
      </c>
      <c r="C113" s="64"/>
    </row>
    <row r="114" spans="1:3" ht="15.75">
      <c r="A114" s="6" t="s">
        <v>83</v>
      </c>
      <c r="B114" s="63" t="s">
        <v>22</v>
      </c>
      <c r="C114" s="64"/>
    </row>
    <row r="115" spans="1:3" ht="15.75">
      <c r="A115" s="6" t="s">
        <v>84</v>
      </c>
      <c r="B115" s="63" t="s">
        <v>22</v>
      </c>
      <c r="C115" s="64"/>
    </row>
    <row r="116" spans="1:3" ht="18.75">
      <c r="A116" s="35" t="s">
        <v>2</v>
      </c>
      <c r="B116" s="65"/>
      <c r="C116" s="65"/>
    </row>
    <row r="117" spans="1:3" ht="18.75">
      <c r="A117" s="17"/>
      <c r="B117" s="66" t="s">
        <v>2</v>
      </c>
      <c r="C117" s="66"/>
    </row>
    <row r="118" spans="1:3" ht="18.75">
      <c r="A118" s="32" t="s">
        <v>85</v>
      </c>
      <c r="B118" s="65"/>
      <c r="C118" s="65"/>
    </row>
    <row r="119" spans="1:3" ht="18.75">
      <c r="A119" s="34"/>
      <c r="B119" s="65"/>
      <c r="C119" s="65"/>
    </row>
    <row r="120" spans="1:3" ht="15.75" customHeight="1">
      <c r="A120" s="69" t="s">
        <v>15</v>
      </c>
      <c r="B120" s="67" t="s">
        <v>127</v>
      </c>
      <c r="C120" s="69" t="s">
        <v>86</v>
      </c>
    </row>
    <row r="121" spans="1:3" ht="15.75" customHeight="1">
      <c r="A121" s="70"/>
      <c r="B121" s="67"/>
      <c r="C121" s="70"/>
    </row>
    <row r="122" spans="1:3" ht="15.75" customHeight="1">
      <c r="A122" s="71"/>
      <c r="B122" s="67"/>
      <c r="C122" s="71"/>
    </row>
    <row r="123" spans="1:3" ht="15.75">
      <c r="A123" s="5">
        <v>1</v>
      </c>
      <c r="B123" s="5">
        <v>2</v>
      </c>
      <c r="C123" s="5">
        <v>3</v>
      </c>
    </row>
    <row r="124" spans="1:3" ht="15.75">
      <c r="A124" s="6" t="s">
        <v>87</v>
      </c>
      <c r="B124" s="5"/>
      <c r="C124" s="9">
        <v>0</v>
      </c>
    </row>
    <row r="125" spans="1:3" ht="15.75">
      <c r="A125" s="6" t="s">
        <v>88</v>
      </c>
      <c r="B125" s="5"/>
      <c r="C125" s="10">
        <f>C127+C128+C129+C130+C134</f>
        <v>22704250</v>
      </c>
    </row>
    <row r="126" spans="1:3" ht="15.75">
      <c r="A126" s="6" t="s">
        <v>20</v>
      </c>
      <c r="B126" s="5"/>
      <c r="C126" s="10"/>
    </row>
    <row r="127" spans="1:3" ht="15.75">
      <c r="A127" s="6" t="s">
        <v>89</v>
      </c>
      <c r="B127" s="5"/>
      <c r="C127" s="37">
        <v>10679036</v>
      </c>
    </row>
    <row r="128" spans="1:3" ht="15.75">
      <c r="A128" s="6" t="s">
        <v>90</v>
      </c>
      <c r="B128" s="5"/>
      <c r="C128" s="9">
        <v>11817000</v>
      </c>
    </row>
    <row r="129" spans="1:3" ht="15.75">
      <c r="A129" s="6" t="s">
        <v>91</v>
      </c>
      <c r="B129" s="5"/>
      <c r="C129" s="9"/>
    </row>
    <row r="130" spans="1:3" ht="47.25">
      <c r="A130" s="6" t="s">
        <v>92</v>
      </c>
      <c r="B130" s="5"/>
      <c r="C130" s="9"/>
    </row>
    <row r="131" spans="1:3" ht="15.75">
      <c r="A131" s="6" t="s">
        <v>20</v>
      </c>
      <c r="B131" s="5"/>
      <c r="C131" s="9" t="s">
        <v>22</v>
      </c>
    </row>
    <row r="132" spans="1:3" ht="15.75">
      <c r="A132" s="6" t="s">
        <v>93</v>
      </c>
      <c r="B132" s="5"/>
      <c r="C132" s="9" t="s">
        <v>22</v>
      </c>
    </row>
    <row r="133" spans="1:3" ht="15.75">
      <c r="A133" s="6" t="s">
        <v>94</v>
      </c>
      <c r="B133" s="5"/>
      <c r="C133" s="9" t="s">
        <v>22</v>
      </c>
    </row>
    <row r="134" spans="1:3" ht="15.75">
      <c r="A134" s="6" t="s">
        <v>95</v>
      </c>
      <c r="B134" s="7"/>
      <c r="C134" s="10">
        <f>C136</f>
        <v>208214</v>
      </c>
    </row>
    <row r="135" spans="1:4" ht="15.75">
      <c r="A135" s="6" t="s">
        <v>20</v>
      </c>
      <c r="B135" s="7"/>
      <c r="C135" s="10"/>
      <c r="D135" s="36">
        <f>C125-C139</f>
        <v>-5</v>
      </c>
    </row>
    <row r="136" spans="1:3" ht="15.75">
      <c r="A136" s="6" t="s">
        <v>96</v>
      </c>
      <c r="B136" s="7"/>
      <c r="C136" s="10">
        <v>208214</v>
      </c>
    </row>
    <row r="137" spans="1:3" ht="15.75">
      <c r="A137" s="6"/>
      <c r="B137" s="7"/>
      <c r="C137" s="10"/>
    </row>
    <row r="138" spans="1:3" ht="15.75">
      <c r="A138" s="6" t="s">
        <v>97</v>
      </c>
      <c r="B138" s="7"/>
      <c r="C138" s="10"/>
    </row>
    <row r="139" spans="1:5" ht="15.75">
      <c r="A139" s="6" t="s">
        <v>98</v>
      </c>
      <c r="B139" s="8">
        <v>900</v>
      </c>
      <c r="C139" s="10">
        <f>C141+C146+C154+C155+C156</f>
        <v>22704255</v>
      </c>
      <c r="D139" s="36"/>
      <c r="E139" s="36"/>
    </row>
    <row r="140" spans="1:3" ht="15.75">
      <c r="A140" s="6" t="s">
        <v>20</v>
      </c>
      <c r="B140" s="8"/>
      <c r="C140" s="10"/>
    </row>
    <row r="141" spans="1:3" ht="15.75">
      <c r="A141" s="6" t="s">
        <v>99</v>
      </c>
      <c r="B141" s="8">
        <v>210</v>
      </c>
      <c r="C141" s="10">
        <f>C143+C144+C145</f>
        <v>8856285</v>
      </c>
    </row>
    <row r="142" spans="1:3" ht="15.75">
      <c r="A142" s="6" t="s">
        <v>18</v>
      </c>
      <c r="B142" s="8"/>
      <c r="C142" s="10"/>
    </row>
    <row r="143" spans="1:3" ht="15.75">
      <c r="A143" s="6" t="s">
        <v>100</v>
      </c>
      <c r="B143" s="8">
        <v>211</v>
      </c>
      <c r="C143" s="10">
        <v>6642038</v>
      </c>
    </row>
    <row r="144" spans="1:3" ht="15.75">
      <c r="A144" s="6" t="s">
        <v>101</v>
      </c>
      <c r="B144" s="8">
        <v>212</v>
      </c>
      <c r="C144" s="10">
        <v>26000</v>
      </c>
    </row>
    <row r="145" spans="1:3" ht="15.75">
      <c r="A145" s="6" t="s">
        <v>102</v>
      </c>
      <c r="B145" s="8">
        <v>213</v>
      </c>
      <c r="C145" s="10">
        <v>2188247</v>
      </c>
    </row>
    <row r="146" spans="1:3" ht="15.75">
      <c r="A146" s="6" t="s">
        <v>103</v>
      </c>
      <c r="B146" s="8">
        <v>220</v>
      </c>
      <c r="C146" s="10">
        <f>C148+C149+C150+C151+C152+C153</f>
        <v>12218774</v>
      </c>
    </row>
    <row r="147" spans="1:3" ht="15.75">
      <c r="A147" s="6" t="s">
        <v>18</v>
      </c>
      <c r="B147" s="8"/>
      <c r="C147" s="10"/>
    </row>
    <row r="148" spans="1:3" ht="15.75">
      <c r="A148" s="6" t="s">
        <v>104</v>
      </c>
      <c r="B148" s="8">
        <v>221</v>
      </c>
      <c r="C148" s="10">
        <v>89381</v>
      </c>
    </row>
    <row r="149" spans="1:3" ht="15.75">
      <c r="A149" s="6" t="s">
        <v>105</v>
      </c>
      <c r="B149" s="8">
        <v>222</v>
      </c>
      <c r="C149" s="10">
        <v>7200</v>
      </c>
    </row>
    <row r="150" spans="1:3" ht="15.75">
      <c r="A150" s="6" t="s">
        <v>106</v>
      </c>
      <c r="B150" s="8">
        <v>223</v>
      </c>
      <c r="C150" s="10">
        <v>189988</v>
      </c>
    </row>
    <row r="151" spans="1:3" ht="15.75">
      <c r="A151" s="6" t="s">
        <v>107</v>
      </c>
      <c r="B151" s="8">
        <v>224</v>
      </c>
      <c r="C151" s="10"/>
    </row>
    <row r="152" spans="1:3" ht="15.75">
      <c r="A152" s="6" t="s">
        <v>108</v>
      </c>
      <c r="B152" s="8">
        <v>225</v>
      </c>
      <c r="C152" s="10">
        <f>54738+11817000</f>
        <v>11871738</v>
      </c>
    </row>
    <row r="153" spans="1:3" ht="15.75">
      <c r="A153" s="6" t="s">
        <v>109</v>
      </c>
      <c r="B153" s="8">
        <v>226</v>
      </c>
      <c r="C153" s="10">
        <v>60467</v>
      </c>
    </row>
    <row r="154" spans="1:3" ht="15.75">
      <c r="A154" s="6" t="s">
        <v>110</v>
      </c>
      <c r="B154" s="8">
        <v>262</v>
      </c>
      <c r="C154" s="10">
        <v>15556</v>
      </c>
    </row>
    <row r="155" spans="1:3" ht="15.75">
      <c r="A155" s="6" t="s">
        <v>111</v>
      </c>
      <c r="B155" s="8">
        <v>290</v>
      </c>
      <c r="C155" s="10">
        <v>106929</v>
      </c>
    </row>
    <row r="156" spans="1:3" ht="15.75">
      <c r="A156" s="6" t="s">
        <v>112</v>
      </c>
      <c r="B156" s="8">
        <v>300</v>
      </c>
      <c r="C156" s="10">
        <f>C158+C159+C160+C161</f>
        <v>1506711</v>
      </c>
    </row>
    <row r="157" spans="1:3" ht="15.75">
      <c r="A157" s="6" t="s">
        <v>31</v>
      </c>
      <c r="B157" s="8"/>
      <c r="C157" s="10"/>
    </row>
    <row r="158" spans="1:3" ht="15.75">
      <c r="A158" s="6" t="s">
        <v>113</v>
      </c>
      <c r="B158" s="8">
        <v>310</v>
      </c>
      <c r="C158" s="10">
        <v>252605</v>
      </c>
    </row>
    <row r="159" spans="1:3" ht="15.75">
      <c r="A159" s="6" t="s">
        <v>114</v>
      </c>
      <c r="B159" s="8">
        <v>320</v>
      </c>
      <c r="C159" s="10"/>
    </row>
    <row r="160" spans="1:3" ht="15.75">
      <c r="A160" s="6" t="s">
        <v>115</v>
      </c>
      <c r="B160" s="8">
        <v>330</v>
      </c>
      <c r="C160" s="10"/>
    </row>
    <row r="161" spans="1:3" ht="15.75">
      <c r="A161" s="6" t="s">
        <v>116</v>
      </c>
      <c r="B161" s="8">
        <v>340</v>
      </c>
      <c r="C161" s="10">
        <f>1045892+208214</f>
        <v>1254106</v>
      </c>
    </row>
    <row r="162" spans="1:3" ht="15.75">
      <c r="A162" s="6" t="s">
        <v>117</v>
      </c>
      <c r="B162" s="8">
        <v>500</v>
      </c>
      <c r="C162" s="10" t="s">
        <v>22</v>
      </c>
    </row>
    <row r="163" spans="1:3" ht="15.75">
      <c r="A163" s="6" t="s">
        <v>18</v>
      </c>
      <c r="B163" s="8"/>
      <c r="C163" s="10" t="s">
        <v>22</v>
      </c>
    </row>
    <row r="164" spans="1:3" ht="15.75">
      <c r="A164" s="72" t="s">
        <v>118</v>
      </c>
      <c r="B164" s="8"/>
      <c r="C164" s="68" t="s">
        <v>22</v>
      </c>
    </row>
    <row r="165" spans="1:3" ht="15.75">
      <c r="A165" s="72"/>
      <c r="B165" s="8">
        <v>520</v>
      </c>
      <c r="C165" s="68"/>
    </row>
    <row r="166" spans="1:3" ht="15.75">
      <c r="A166" s="6" t="s">
        <v>119</v>
      </c>
      <c r="B166" s="67"/>
      <c r="C166" s="68" t="s">
        <v>22</v>
      </c>
    </row>
    <row r="167" spans="1:3" ht="15.75">
      <c r="A167" s="6" t="s">
        <v>120</v>
      </c>
      <c r="B167" s="67"/>
      <c r="C167" s="68"/>
    </row>
    <row r="168" spans="1:3" ht="15.75">
      <c r="A168" s="11"/>
      <c r="B168" s="12"/>
      <c r="C168" s="13"/>
    </row>
    <row r="169" spans="1:3" ht="18.75">
      <c r="A169" s="14" t="s">
        <v>2</v>
      </c>
      <c r="B169" s="15"/>
      <c r="C169" s="16"/>
    </row>
    <row r="170" spans="1:3" ht="18.75">
      <c r="A170" s="19" t="s">
        <v>121</v>
      </c>
      <c r="B170" s="15"/>
      <c r="C170" s="16"/>
    </row>
    <row r="171" spans="1:3" ht="21" customHeight="1">
      <c r="A171" s="19" t="s">
        <v>147</v>
      </c>
      <c r="B171" s="15"/>
      <c r="C171" s="16"/>
    </row>
    <row r="172" spans="1:3" ht="15.75" customHeight="1">
      <c r="A172" s="21" t="s">
        <v>128</v>
      </c>
      <c r="B172" s="15"/>
      <c r="C172" s="16"/>
    </row>
    <row r="173" spans="1:3" ht="18.75">
      <c r="A173" s="19" t="s">
        <v>122</v>
      </c>
      <c r="B173" s="15"/>
      <c r="C173" s="16"/>
    </row>
    <row r="174" spans="1:3" ht="18.75">
      <c r="A174" s="20" t="s">
        <v>151</v>
      </c>
      <c r="B174" s="15"/>
      <c r="C174" s="16"/>
    </row>
    <row r="175" spans="1:3" s="24" customFormat="1" ht="16.5" customHeight="1">
      <c r="A175" s="21" t="s">
        <v>129</v>
      </c>
      <c r="B175" s="22"/>
      <c r="C175" s="23"/>
    </row>
    <row r="176" spans="1:3" ht="18.75">
      <c r="A176" s="19" t="s">
        <v>123</v>
      </c>
      <c r="B176" s="15"/>
      <c r="C176" s="16"/>
    </row>
    <row r="177" spans="1:3" ht="18.75">
      <c r="A177" s="20" t="s">
        <v>152</v>
      </c>
      <c r="B177" s="15"/>
      <c r="C177" s="16"/>
    </row>
    <row r="178" spans="1:3" s="24" customFormat="1" ht="18.75" customHeight="1">
      <c r="A178" s="21" t="s">
        <v>130</v>
      </c>
      <c r="B178" s="22"/>
      <c r="C178" s="23"/>
    </row>
    <row r="179" spans="1:3" ht="18.75">
      <c r="A179" s="19" t="s">
        <v>2</v>
      </c>
      <c r="B179" s="15"/>
      <c r="C179" s="15"/>
    </row>
    <row r="180" spans="1:3" ht="18.75">
      <c r="A180" s="19" t="s">
        <v>149</v>
      </c>
      <c r="B180" s="15"/>
      <c r="C180" s="15"/>
    </row>
    <row r="181" spans="1:3" ht="15">
      <c r="A181" s="17"/>
      <c r="B181" s="15"/>
      <c r="C181" s="15"/>
    </row>
    <row r="182" spans="1:3" ht="15">
      <c r="A182" s="17"/>
      <c r="B182" s="17"/>
      <c r="C182" s="17"/>
    </row>
    <row r="183" spans="1:3" ht="15">
      <c r="A183" s="18"/>
      <c r="B183" s="18"/>
      <c r="C183" s="18"/>
    </row>
    <row r="184" spans="1:3" ht="15">
      <c r="A184" s="18"/>
      <c r="B184" s="18"/>
      <c r="C184" s="18"/>
    </row>
  </sheetData>
  <sheetProtection/>
  <mergeCells count="111">
    <mergeCell ref="B166:B167"/>
    <mergeCell ref="C166:C167"/>
    <mergeCell ref="B119:C119"/>
    <mergeCell ref="A120:A122"/>
    <mergeCell ref="B120:B122"/>
    <mergeCell ref="C120:C122"/>
    <mergeCell ref="A164:A165"/>
    <mergeCell ref="C164:C165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39:B39"/>
    <mergeCell ref="B42:C42"/>
    <mergeCell ref="B43:C43"/>
    <mergeCell ref="B44:C44"/>
    <mergeCell ref="B45:C45"/>
    <mergeCell ref="B46:C46"/>
    <mergeCell ref="B27:C27"/>
    <mergeCell ref="B28:C28"/>
    <mergeCell ref="B29:C29"/>
    <mergeCell ref="A31:C31"/>
    <mergeCell ref="A37:B37"/>
    <mergeCell ref="A38:B38"/>
    <mergeCell ref="B21:C21"/>
    <mergeCell ref="B22:C22"/>
    <mergeCell ref="B23:C23"/>
    <mergeCell ref="B24:C24"/>
    <mergeCell ref="A25:A26"/>
    <mergeCell ref="B25:C25"/>
    <mergeCell ref="B26:C26"/>
    <mergeCell ref="A11:C11"/>
    <mergeCell ref="A12:C12"/>
    <mergeCell ref="A13:C13"/>
    <mergeCell ref="A14:C14"/>
    <mergeCell ref="A15:C15"/>
    <mergeCell ref="B20:C20"/>
    <mergeCell ref="A4:C4"/>
    <mergeCell ref="A5:C5"/>
    <mergeCell ref="A6:C6"/>
    <mergeCell ref="A7:C7"/>
    <mergeCell ref="A8:C8"/>
    <mergeCell ref="A10:C1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9">
      <selection activeCell="B24" sqref="B24:C24"/>
    </sheetView>
  </sheetViews>
  <sheetFormatPr defaultColWidth="9.140625" defaultRowHeight="15"/>
  <cols>
    <col min="1" max="1" width="99.421875" style="0" customWidth="1"/>
    <col min="2" max="2" width="5.421875" style="0" customWidth="1"/>
    <col min="3" max="3" width="18.421875" style="0" customWidth="1"/>
    <col min="4" max="4" width="17.140625" style="0" customWidth="1"/>
    <col min="5" max="5" width="15.28125" style="0" bestFit="1" customWidth="1"/>
  </cols>
  <sheetData>
    <row r="1" ht="18.75" hidden="1">
      <c r="A1" s="1" t="s">
        <v>0</v>
      </c>
    </row>
    <row r="2" ht="18.75" hidden="1">
      <c r="A2" s="1"/>
    </row>
    <row r="3" ht="18.75" hidden="1">
      <c r="A3" s="1"/>
    </row>
    <row r="4" spans="1:3" ht="20.25" hidden="1">
      <c r="A4" s="51" t="s">
        <v>1</v>
      </c>
      <c r="B4" s="51"/>
      <c r="C4" s="51"/>
    </row>
    <row r="5" spans="1:3" ht="20.25" hidden="1">
      <c r="A5" s="51" t="s">
        <v>131</v>
      </c>
      <c r="B5" s="51"/>
      <c r="C5" s="51"/>
    </row>
    <row r="6" spans="1:3" ht="20.25" hidden="1">
      <c r="A6" s="52" t="s">
        <v>132</v>
      </c>
      <c r="B6" s="52"/>
      <c r="C6" s="52"/>
    </row>
    <row r="7" spans="1:3" ht="20.25" hidden="1">
      <c r="A7" s="52" t="s">
        <v>133</v>
      </c>
      <c r="B7" s="52"/>
      <c r="C7" s="52"/>
    </row>
    <row r="8" spans="1:3" ht="20.25" hidden="1">
      <c r="A8" s="52" t="s">
        <v>134</v>
      </c>
      <c r="B8" s="52"/>
      <c r="C8" s="52"/>
    </row>
    <row r="9" spans="1:3" ht="21">
      <c r="A9" s="26"/>
      <c r="B9" s="27"/>
      <c r="C9" s="27"/>
    </row>
    <row r="10" spans="1:3" ht="20.25">
      <c r="A10" s="52" t="s">
        <v>135</v>
      </c>
      <c r="B10" s="52"/>
      <c r="C10" s="52"/>
    </row>
    <row r="11" spans="1:4" ht="20.25">
      <c r="A11" s="53" t="s">
        <v>139</v>
      </c>
      <c r="B11" s="53"/>
      <c r="C11" s="53"/>
      <c r="D11" s="1"/>
    </row>
    <row r="12" spans="1:4" ht="15">
      <c r="A12" s="54" t="s">
        <v>124</v>
      </c>
      <c r="B12" s="54"/>
      <c r="C12" s="54"/>
      <c r="D12" s="2"/>
    </row>
    <row r="13" spans="1:4" ht="20.25">
      <c r="A13" s="51" t="s">
        <v>153</v>
      </c>
      <c r="B13" s="51"/>
      <c r="C13" s="51"/>
      <c r="D13" s="1"/>
    </row>
    <row r="14" spans="1:4" ht="18.75">
      <c r="A14" s="54" t="s">
        <v>138</v>
      </c>
      <c r="B14" s="54"/>
      <c r="C14" s="54"/>
      <c r="D14" s="1"/>
    </row>
    <row r="15" spans="1:5" ht="20.25">
      <c r="A15" s="51" t="s">
        <v>154</v>
      </c>
      <c r="B15" s="51"/>
      <c r="C15" s="51"/>
      <c r="E15" s="1"/>
    </row>
    <row r="16" spans="1:3" ht="21">
      <c r="A16" s="26" t="s">
        <v>2</v>
      </c>
      <c r="B16" s="27"/>
      <c r="C16" s="27"/>
    </row>
    <row r="17" spans="1:3" ht="21">
      <c r="A17" s="26" t="s">
        <v>3</v>
      </c>
      <c r="B17" s="27"/>
      <c r="C17" s="27"/>
    </row>
    <row r="18" spans="1:3" ht="21">
      <c r="A18" s="25" t="s">
        <v>4</v>
      </c>
      <c r="B18" s="27"/>
      <c r="C18" s="27"/>
    </row>
    <row r="19" spans="1:3" ht="21">
      <c r="A19" s="25" t="s">
        <v>177</v>
      </c>
      <c r="B19" s="27"/>
      <c r="C19" s="27"/>
    </row>
    <row r="20" spans="1:3" ht="20.25">
      <c r="A20" s="28"/>
      <c r="B20" s="55" t="s">
        <v>5</v>
      </c>
      <c r="C20" s="55"/>
    </row>
    <row r="21" spans="1:3" ht="20.25">
      <c r="A21" s="28"/>
      <c r="B21" s="55"/>
      <c r="C21" s="55"/>
    </row>
    <row r="22" spans="1:3" ht="20.25">
      <c r="A22" s="29" t="s">
        <v>6</v>
      </c>
      <c r="B22" s="55"/>
      <c r="C22" s="55"/>
    </row>
    <row r="23" spans="1:3" ht="20.25">
      <c r="A23" s="28" t="s">
        <v>179</v>
      </c>
      <c r="B23" s="56">
        <v>42004</v>
      </c>
      <c r="C23" s="55"/>
    </row>
    <row r="24" spans="1:3" ht="20.25">
      <c r="A24" s="28"/>
      <c r="B24" s="55"/>
      <c r="C24" s="55"/>
    </row>
    <row r="25" spans="1:3" ht="20.25">
      <c r="A25" s="57" t="s">
        <v>146</v>
      </c>
      <c r="B25" s="55"/>
      <c r="C25" s="55"/>
    </row>
    <row r="26" spans="1:3" ht="20.25">
      <c r="A26" s="57"/>
      <c r="B26" s="55"/>
      <c r="C26" s="55"/>
    </row>
    <row r="27" spans="1:3" ht="20.25">
      <c r="A27" s="29" t="s">
        <v>7</v>
      </c>
      <c r="B27" s="55">
        <v>56039480</v>
      </c>
      <c r="C27" s="55"/>
    </row>
    <row r="28" spans="1:3" ht="20.25">
      <c r="A28" s="28" t="s">
        <v>142</v>
      </c>
      <c r="B28" s="55"/>
      <c r="C28" s="55"/>
    </row>
    <row r="29" spans="1:3" ht="20.25">
      <c r="A29" s="28" t="s">
        <v>136</v>
      </c>
      <c r="B29" s="55" t="s">
        <v>8</v>
      </c>
      <c r="C29" s="55"/>
    </row>
    <row r="30" spans="1:3" ht="21">
      <c r="A30" s="27"/>
      <c r="B30" s="26" t="s">
        <v>2</v>
      </c>
      <c r="C30" s="26" t="s">
        <v>2</v>
      </c>
    </row>
    <row r="31" spans="1:3" ht="20.25">
      <c r="A31" s="58" t="s">
        <v>9</v>
      </c>
      <c r="B31" s="58"/>
      <c r="C31" s="58"/>
    </row>
    <row r="32" spans="1:3" ht="21">
      <c r="A32" s="33" t="s">
        <v>10</v>
      </c>
      <c r="B32" s="27"/>
      <c r="C32" s="27"/>
    </row>
    <row r="33" spans="1:3" ht="41.25">
      <c r="A33" s="30" t="s">
        <v>143</v>
      </c>
      <c r="B33" s="27"/>
      <c r="C33" s="27"/>
    </row>
    <row r="34" spans="1:3" ht="21">
      <c r="A34" s="33" t="s">
        <v>11</v>
      </c>
      <c r="B34" s="27"/>
      <c r="C34" s="26" t="s">
        <v>2</v>
      </c>
    </row>
    <row r="35" spans="1:3" ht="21">
      <c r="A35" s="26" t="s">
        <v>2</v>
      </c>
      <c r="B35" s="27"/>
      <c r="C35" s="27"/>
    </row>
    <row r="36" spans="1:3" ht="21">
      <c r="A36" s="31" t="s">
        <v>12</v>
      </c>
      <c r="B36" s="27"/>
      <c r="C36" s="27"/>
    </row>
    <row r="37" spans="1:3" ht="42.75" customHeight="1">
      <c r="A37" s="59" t="s">
        <v>144</v>
      </c>
      <c r="B37" s="59"/>
      <c r="C37" s="27"/>
    </row>
    <row r="38" spans="1:3" ht="42.75" customHeight="1">
      <c r="A38" s="60" t="s">
        <v>145</v>
      </c>
      <c r="B38" s="60"/>
      <c r="C38" s="27"/>
    </row>
    <row r="39" spans="1:3" ht="42.75" customHeight="1">
      <c r="A39" s="59" t="s">
        <v>13</v>
      </c>
      <c r="B39" s="59"/>
      <c r="C39" s="27"/>
    </row>
    <row r="40" ht="18.75">
      <c r="A40" s="3" t="s">
        <v>14</v>
      </c>
    </row>
    <row r="41" ht="18.75">
      <c r="A41" s="3"/>
    </row>
    <row r="42" spans="1:3" ht="18.75">
      <c r="A42" s="4" t="s">
        <v>15</v>
      </c>
      <c r="B42" s="61" t="s">
        <v>16</v>
      </c>
      <c r="C42" s="62"/>
    </row>
    <row r="43" spans="1:3" ht="15.75">
      <c r="A43" s="5">
        <v>1</v>
      </c>
      <c r="B43" s="63">
        <v>2</v>
      </c>
      <c r="C43" s="64"/>
    </row>
    <row r="44" spans="1:3" ht="15.75">
      <c r="A44" s="6" t="s">
        <v>17</v>
      </c>
      <c r="B44" s="63">
        <f>B46+B52</f>
        <v>11540007.379999999</v>
      </c>
      <c r="C44" s="64"/>
    </row>
    <row r="45" spans="1:3" ht="15.75">
      <c r="A45" s="6" t="s">
        <v>18</v>
      </c>
      <c r="B45" s="63"/>
      <c r="C45" s="64"/>
    </row>
    <row r="46" spans="1:3" ht="15.75">
      <c r="A46" s="6" t="s">
        <v>19</v>
      </c>
      <c r="B46" s="63">
        <v>9460008</v>
      </c>
      <c r="C46" s="64"/>
    </row>
    <row r="47" spans="1:3" ht="15.75">
      <c r="A47" s="6" t="s">
        <v>20</v>
      </c>
      <c r="B47" s="63"/>
      <c r="C47" s="64"/>
    </row>
    <row r="48" spans="1:3" ht="31.5">
      <c r="A48" s="6" t="s">
        <v>21</v>
      </c>
      <c r="B48" s="63"/>
      <c r="C48" s="64"/>
    </row>
    <row r="49" spans="1:3" ht="31.5">
      <c r="A49" s="6" t="s">
        <v>23</v>
      </c>
      <c r="B49" s="63" t="s">
        <v>22</v>
      </c>
      <c r="C49" s="64"/>
    </row>
    <row r="50" spans="1:3" ht="31.5">
      <c r="A50" s="6" t="s">
        <v>24</v>
      </c>
      <c r="B50" s="63" t="s">
        <v>22</v>
      </c>
      <c r="C50" s="64"/>
    </row>
    <row r="51" spans="1:3" ht="15.75">
      <c r="A51" s="6" t="s">
        <v>25</v>
      </c>
      <c r="B51" s="63">
        <v>8260710.86</v>
      </c>
      <c r="C51" s="64"/>
    </row>
    <row r="52" spans="1:3" ht="15.75">
      <c r="A52" s="6" t="s">
        <v>26</v>
      </c>
      <c r="B52" s="63">
        <v>2079999.38</v>
      </c>
      <c r="C52" s="64"/>
    </row>
    <row r="53" spans="1:3" ht="15.75">
      <c r="A53" s="6" t="s">
        <v>27</v>
      </c>
      <c r="B53" s="63"/>
      <c r="C53" s="64"/>
    </row>
    <row r="54" spans="1:3" ht="15.75">
      <c r="A54" s="6" t="s">
        <v>28</v>
      </c>
      <c r="B54" s="63">
        <v>1414731</v>
      </c>
      <c r="C54" s="64"/>
    </row>
    <row r="55" spans="1:3" ht="15.75">
      <c r="A55" s="6" t="s">
        <v>29</v>
      </c>
      <c r="B55" s="63">
        <v>665268.38</v>
      </c>
      <c r="C55" s="64"/>
    </row>
    <row r="56" spans="1:3" ht="15.75">
      <c r="A56" s="6" t="s">
        <v>30</v>
      </c>
      <c r="B56" s="63">
        <f>B58+B59+B71</f>
        <v>17500</v>
      </c>
      <c r="C56" s="64"/>
    </row>
    <row r="57" spans="1:3" ht="15.75">
      <c r="A57" s="6" t="s">
        <v>31</v>
      </c>
      <c r="B57" s="63"/>
      <c r="C57" s="64"/>
    </row>
    <row r="58" spans="1:3" ht="31.5">
      <c r="A58" s="6" t="s">
        <v>32</v>
      </c>
      <c r="B58" s="63"/>
      <c r="C58" s="64"/>
    </row>
    <row r="59" spans="1:3" ht="31.5">
      <c r="A59" s="6" t="s">
        <v>33</v>
      </c>
      <c r="B59" s="63">
        <v>17500</v>
      </c>
      <c r="C59" s="64"/>
    </row>
    <row r="60" spans="1:3" ht="15.75">
      <c r="A60" s="6" t="s">
        <v>20</v>
      </c>
      <c r="B60" s="63"/>
      <c r="C60" s="64"/>
    </row>
    <row r="61" spans="1:3" ht="15.75">
      <c r="A61" s="6" t="s">
        <v>34</v>
      </c>
      <c r="B61" s="63"/>
      <c r="C61" s="64"/>
    </row>
    <row r="62" spans="1:3" ht="15.75">
      <c r="A62" s="6" t="s">
        <v>35</v>
      </c>
      <c r="B62" s="63"/>
      <c r="C62" s="64"/>
    </row>
    <row r="63" spans="1:3" ht="15.75">
      <c r="A63" s="6" t="s">
        <v>36</v>
      </c>
      <c r="B63" s="63" t="s">
        <v>22</v>
      </c>
      <c r="C63" s="64"/>
    </row>
    <row r="64" spans="1:3" ht="15.75">
      <c r="A64" s="6" t="s">
        <v>37</v>
      </c>
      <c r="B64" s="63" t="s">
        <v>22</v>
      </c>
      <c r="C64" s="64"/>
    </row>
    <row r="65" spans="1:3" ht="15.75">
      <c r="A65" s="6" t="s">
        <v>38</v>
      </c>
      <c r="B65" s="63"/>
      <c r="C65" s="64"/>
    </row>
    <row r="66" spans="1:3" ht="15.75">
      <c r="A66" s="6" t="s">
        <v>39</v>
      </c>
      <c r="B66" s="63" t="s">
        <v>22</v>
      </c>
      <c r="C66" s="64"/>
    </row>
    <row r="67" spans="1:3" ht="15.75">
      <c r="A67" s="6" t="s">
        <v>40</v>
      </c>
      <c r="B67" s="63" t="s">
        <v>22</v>
      </c>
      <c r="C67" s="64"/>
    </row>
    <row r="68" spans="1:3" ht="15.75">
      <c r="A68" s="6" t="s">
        <v>41</v>
      </c>
      <c r="B68" s="63" t="s">
        <v>22</v>
      </c>
      <c r="C68" s="64"/>
    </row>
    <row r="69" spans="1:3" ht="15.75">
      <c r="A69" s="6" t="s">
        <v>42</v>
      </c>
      <c r="B69" s="63" t="s">
        <v>22</v>
      </c>
      <c r="C69" s="64"/>
    </row>
    <row r="70" spans="1:3" ht="15.75">
      <c r="A70" s="6" t="s">
        <v>43</v>
      </c>
      <c r="B70" s="63" t="s">
        <v>22</v>
      </c>
      <c r="C70" s="64"/>
    </row>
    <row r="71" spans="1:3" ht="31.5">
      <c r="A71" s="6" t="s">
        <v>44</v>
      </c>
      <c r="B71" s="63"/>
      <c r="C71" s="64"/>
    </row>
    <row r="72" spans="1:3" ht="15.75">
      <c r="A72" s="6" t="s">
        <v>20</v>
      </c>
      <c r="B72" s="63"/>
      <c r="C72" s="64"/>
    </row>
    <row r="73" spans="1:3" ht="15.75">
      <c r="A73" s="6" t="s">
        <v>45</v>
      </c>
      <c r="B73" s="63" t="s">
        <v>22</v>
      </c>
      <c r="C73" s="64"/>
    </row>
    <row r="74" spans="1:3" ht="15.75">
      <c r="A74" s="6" t="s">
        <v>46</v>
      </c>
      <c r="B74" s="63" t="s">
        <v>22</v>
      </c>
      <c r="C74" s="64"/>
    </row>
    <row r="75" spans="1:3" ht="15.75">
      <c r="A75" s="6" t="s">
        <v>47</v>
      </c>
      <c r="B75" s="63" t="s">
        <v>22</v>
      </c>
      <c r="C75" s="64"/>
    </row>
    <row r="76" spans="1:3" ht="15.75">
      <c r="A76" s="6" t="s">
        <v>48</v>
      </c>
      <c r="B76" s="63" t="s">
        <v>22</v>
      </c>
      <c r="C76" s="64"/>
    </row>
    <row r="77" spans="1:3" ht="15.75">
      <c r="A77" s="6" t="s">
        <v>49</v>
      </c>
      <c r="B77" s="63" t="s">
        <v>22</v>
      </c>
      <c r="C77" s="64"/>
    </row>
    <row r="78" spans="1:3" ht="15.75">
      <c r="A78" s="6" t="s">
        <v>50</v>
      </c>
      <c r="B78" s="63" t="s">
        <v>22</v>
      </c>
      <c r="C78" s="64"/>
    </row>
    <row r="79" spans="1:3" ht="15.75">
      <c r="A79" s="6" t="s">
        <v>51</v>
      </c>
      <c r="B79" s="63" t="s">
        <v>22</v>
      </c>
      <c r="C79" s="64"/>
    </row>
    <row r="80" spans="1:3" ht="15.75">
      <c r="A80" s="6" t="s">
        <v>52</v>
      </c>
      <c r="B80" s="63" t="s">
        <v>22</v>
      </c>
      <c r="C80" s="64"/>
    </row>
    <row r="81" spans="1:3" ht="15.75">
      <c r="A81" s="6" t="s">
        <v>53</v>
      </c>
      <c r="B81" s="63" t="s">
        <v>22</v>
      </c>
      <c r="C81" s="64"/>
    </row>
    <row r="82" spans="1:3" ht="15.75">
      <c r="A82" s="6" t="s">
        <v>54</v>
      </c>
      <c r="B82" s="63" t="s">
        <v>22</v>
      </c>
      <c r="C82" s="64"/>
    </row>
    <row r="83" spans="1:3" ht="15.75">
      <c r="A83" s="6" t="s">
        <v>55</v>
      </c>
      <c r="B83" s="63">
        <f>SUM(B85+B86+B101)</f>
        <v>299426.24</v>
      </c>
      <c r="C83" s="64"/>
    </row>
    <row r="84" spans="1:3" ht="15.75">
      <c r="A84" s="6" t="s">
        <v>18</v>
      </c>
      <c r="B84" s="63"/>
      <c r="C84" s="64"/>
    </row>
    <row r="85" spans="1:3" ht="15.75">
      <c r="A85" s="6" t="s">
        <v>56</v>
      </c>
      <c r="B85" s="63"/>
      <c r="C85" s="64"/>
    </row>
    <row r="86" spans="1:3" ht="31.5">
      <c r="A86" s="6" t="s">
        <v>57</v>
      </c>
      <c r="B86" s="63">
        <f>B88+B89+B90+B91+B92+B93+B94+B95+B96+B97+B98+B99+B100</f>
        <v>299426.24</v>
      </c>
      <c r="C86" s="64"/>
    </row>
    <row r="87" spans="1:3" ht="15.75">
      <c r="A87" s="6" t="s">
        <v>20</v>
      </c>
      <c r="B87" s="63"/>
      <c r="C87" s="64"/>
    </row>
    <row r="88" spans="1:3" ht="15.75">
      <c r="A88" s="6" t="s">
        <v>58</v>
      </c>
      <c r="B88" s="63"/>
      <c r="C88" s="64"/>
    </row>
    <row r="89" spans="1:3" ht="15.75">
      <c r="A89" s="6" t="s">
        <v>59</v>
      </c>
      <c r="B89" s="63">
        <v>551.06</v>
      </c>
      <c r="C89" s="64"/>
    </row>
    <row r="90" spans="1:3" ht="15.75">
      <c r="A90" s="6" t="s">
        <v>60</v>
      </c>
      <c r="B90" s="63">
        <v>14937.59</v>
      </c>
      <c r="C90" s="64"/>
    </row>
    <row r="91" spans="1:3" ht="15.75">
      <c r="A91" s="6" t="s">
        <v>61</v>
      </c>
      <c r="B91" s="63"/>
      <c r="C91" s="64"/>
    </row>
    <row r="92" spans="1:3" ht="15.75">
      <c r="A92" s="6" t="s">
        <v>62</v>
      </c>
      <c r="B92" s="63">
        <v>14937.59</v>
      </c>
      <c r="C92" s="64"/>
    </row>
    <row r="93" spans="1:3" ht="15.75">
      <c r="A93" s="6" t="s">
        <v>63</v>
      </c>
      <c r="B93" s="63"/>
      <c r="C93" s="64"/>
    </row>
    <row r="94" spans="1:3" ht="15.75">
      <c r="A94" s="6" t="s">
        <v>64</v>
      </c>
      <c r="B94" s="63"/>
      <c r="C94" s="64"/>
    </row>
    <row r="95" spans="1:3" ht="15.75">
      <c r="A95" s="6" t="s">
        <v>65</v>
      </c>
      <c r="B95" s="63"/>
      <c r="C95" s="64"/>
    </row>
    <row r="96" spans="1:3" ht="15.75">
      <c r="A96" s="6" t="s">
        <v>66</v>
      </c>
      <c r="B96" s="63"/>
      <c r="C96" s="64"/>
    </row>
    <row r="97" spans="1:3" ht="15.75">
      <c r="A97" s="6" t="s">
        <v>67</v>
      </c>
      <c r="B97" s="63">
        <v>269000</v>
      </c>
      <c r="C97" s="64"/>
    </row>
    <row r="98" spans="1:3" ht="15.75">
      <c r="A98" s="6" t="s">
        <v>68</v>
      </c>
      <c r="B98" s="63"/>
      <c r="C98" s="64"/>
    </row>
    <row r="99" spans="1:3" ht="15.75">
      <c r="A99" s="6" t="s">
        <v>69</v>
      </c>
      <c r="B99" s="63"/>
      <c r="C99" s="64"/>
    </row>
    <row r="100" spans="1:3" ht="15.75">
      <c r="A100" s="6" t="s">
        <v>70</v>
      </c>
      <c r="B100" s="63"/>
      <c r="C100" s="64"/>
    </row>
    <row r="101" spans="1:3" ht="47.25">
      <c r="A101" s="6" t="s">
        <v>71</v>
      </c>
      <c r="B101" s="63"/>
      <c r="C101" s="64"/>
    </row>
    <row r="102" spans="1:3" ht="15.75">
      <c r="A102" s="6" t="s">
        <v>27</v>
      </c>
      <c r="B102" s="63"/>
      <c r="C102" s="64"/>
    </row>
    <row r="103" spans="1:3" ht="15.75">
      <c r="A103" s="6" t="s">
        <v>72</v>
      </c>
      <c r="B103" s="63" t="s">
        <v>22</v>
      </c>
      <c r="C103" s="64"/>
    </row>
    <row r="104" spans="1:3" ht="15.75">
      <c r="A104" s="6" t="s">
        <v>73</v>
      </c>
      <c r="B104" s="63" t="s">
        <v>22</v>
      </c>
      <c r="C104" s="64"/>
    </row>
    <row r="105" spans="1:3" ht="15.75">
      <c r="A105" s="6" t="s">
        <v>74</v>
      </c>
      <c r="B105" s="63" t="s">
        <v>22</v>
      </c>
      <c r="C105" s="64"/>
    </row>
    <row r="106" spans="1:3" ht="15.75">
      <c r="A106" s="6" t="s">
        <v>75</v>
      </c>
      <c r="B106" s="63" t="s">
        <v>22</v>
      </c>
      <c r="C106" s="64"/>
    </row>
    <row r="107" spans="1:3" ht="15.75">
      <c r="A107" s="6" t="s">
        <v>76</v>
      </c>
      <c r="B107" s="63" t="s">
        <v>22</v>
      </c>
      <c r="C107" s="64"/>
    </row>
    <row r="108" spans="1:3" ht="15.75">
      <c r="A108" s="6" t="s">
        <v>77</v>
      </c>
      <c r="B108" s="63" t="s">
        <v>22</v>
      </c>
      <c r="C108" s="64"/>
    </row>
    <row r="109" spans="1:3" ht="15.75">
      <c r="A109" s="6" t="s">
        <v>78</v>
      </c>
      <c r="B109" s="63" t="s">
        <v>22</v>
      </c>
      <c r="C109" s="64"/>
    </row>
    <row r="110" spans="1:3" ht="15.75">
      <c r="A110" s="6" t="s">
        <v>79</v>
      </c>
      <c r="B110" s="63" t="s">
        <v>22</v>
      </c>
      <c r="C110" s="64"/>
    </row>
    <row r="111" spans="1:3" ht="15.75">
      <c r="A111" s="6" t="s">
        <v>80</v>
      </c>
      <c r="B111" s="63" t="s">
        <v>22</v>
      </c>
      <c r="C111" s="64"/>
    </row>
    <row r="112" spans="1:3" ht="15.75">
      <c r="A112" s="6" t="s">
        <v>81</v>
      </c>
      <c r="B112" s="63" t="s">
        <v>22</v>
      </c>
      <c r="C112" s="64"/>
    </row>
    <row r="113" spans="1:3" ht="15.75">
      <c r="A113" s="6" t="s">
        <v>82</v>
      </c>
      <c r="B113" s="63" t="s">
        <v>22</v>
      </c>
      <c r="C113" s="64"/>
    </row>
    <row r="114" spans="1:3" ht="15.75">
      <c r="A114" s="6" t="s">
        <v>83</v>
      </c>
      <c r="B114" s="63" t="s">
        <v>22</v>
      </c>
      <c r="C114" s="64"/>
    </row>
    <row r="115" spans="1:3" ht="15.75">
      <c r="A115" s="6" t="s">
        <v>84</v>
      </c>
      <c r="B115" s="63" t="s">
        <v>22</v>
      </c>
      <c r="C115" s="64"/>
    </row>
    <row r="116" spans="1:3" ht="18.75">
      <c r="A116" s="35" t="s">
        <v>2</v>
      </c>
      <c r="B116" s="65"/>
      <c r="C116" s="65"/>
    </row>
    <row r="117" spans="1:3" ht="18.75">
      <c r="A117" s="17"/>
      <c r="B117" s="66" t="s">
        <v>2</v>
      </c>
      <c r="C117" s="66"/>
    </row>
    <row r="118" spans="1:3" ht="18.75">
      <c r="A118" s="32" t="s">
        <v>85</v>
      </c>
      <c r="B118" s="65"/>
      <c r="C118" s="65"/>
    </row>
    <row r="119" spans="1:3" ht="18.75">
      <c r="A119" s="34"/>
      <c r="B119" s="65"/>
      <c r="C119" s="65"/>
    </row>
    <row r="120" spans="1:3" ht="15.75" customHeight="1">
      <c r="A120" s="69" t="s">
        <v>15</v>
      </c>
      <c r="B120" s="67" t="s">
        <v>127</v>
      </c>
      <c r="C120" s="69" t="s">
        <v>86</v>
      </c>
    </row>
    <row r="121" spans="1:3" ht="15.75" customHeight="1">
      <c r="A121" s="70"/>
      <c r="B121" s="67"/>
      <c r="C121" s="70"/>
    </row>
    <row r="122" spans="1:3" ht="15.75" customHeight="1">
      <c r="A122" s="71"/>
      <c r="B122" s="67"/>
      <c r="C122" s="71"/>
    </row>
    <row r="123" spans="1:3" ht="15.75">
      <c r="A123" s="5">
        <v>1</v>
      </c>
      <c r="B123" s="5">
        <v>2</v>
      </c>
      <c r="C123" s="5">
        <v>3</v>
      </c>
    </row>
    <row r="124" spans="1:3" ht="15.75">
      <c r="A124" s="6" t="s">
        <v>87</v>
      </c>
      <c r="B124" s="5"/>
      <c r="C124" s="9">
        <v>0</v>
      </c>
    </row>
    <row r="125" spans="1:3" ht="15.75">
      <c r="A125" s="6" t="s">
        <v>88</v>
      </c>
      <c r="B125" s="5"/>
      <c r="C125" s="10">
        <f>C127+C128+C129+C130+C134</f>
        <v>12227135.48</v>
      </c>
    </row>
    <row r="126" spans="1:3" ht="15.75">
      <c r="A126" s="6" t="s">
        <v>20</v>
      </c>
      <c r="B126" s="5"/>
      <c r="C126" s="10"/>
    </row>
    <row r="127" spans="1:3" ht="15.75">
      <c r="A127" s="6" t="s">
        <v>89</v>
      </c>
      <c r="B127" s="5"/>
      <c r="C127" s="37">
        <v>11710490</v>
      </c>
    </row>
    <row r="128" spans="1:3" ht="15.75">
      <c r="A128" s="6" t="s">
        <v>90</v>
      </c>
      <c r="B128" s="5"/>
      <c r="C128" s="9"/>
    </row>
    <row r="129" spans="1:3" ht="15.75">
      <c r="A129" s="6" t="s">
        <v>91</v>
      </c>
      <c r="B129" s="5"/>
      <c r="C129" s="9"/>
    </row>
    <row r="130" spans="1:3" ht="47.25">
      <c r="A130" s="6" t="s">
        <v>92</v>
      </c>
      <c r="B130" s="5"/>
      <c r="C130" s="9"/>
    </row>
    <row r="131" spans="1:3" ht="15.75">
      <c r="A131" s="6" t="s">
        <v>20</v>
      </c>
      <c r="B131" s="5"/>
      <c r="C131" s="9" t="s">
        <v>22</v>
      </c>
    </row>
    <row r="132" spans="1:3" ht="15.75">
      <c r="A132" s="6" t="s">
        <v>93</v>
      </c>
      <c r="B132" s="5"/>
      <c r="C132" s="9" t="s">
        <v>22</v>
      </c>
    </row>
    <row r="133" spans="1:3" ht="15.75">
      <c r="A133" s="6" t="s">
        <v>94</v>
      </c>
      <c r="B133" s="5"/>
      <c r="C133" s="9" t="s">
        <v>22</v>
      </c>
    </row>
    <row r="134" spans="1:3" ht="15.75">
      <c r="A134" s="6" t="s">
        <v>95</v>
      </c>
      <c r="B134" s="7"/>
      <c r="C134" s="10">
        <f>C136</f>
        <v>516645.48</v>
      </c>
    </row>
    <row r="135" spans="1:4" ht="15.75">
      <c r="A135" s="6" t="s">
        <v>20</v>
      </c>
      <c r="B135" s="7"/>
      <c r="C135" s="10"/>
      <c r="D135" s="36">
        <f>C125-C139</f>
        <v>-992034.0500000007</v>
      </c>
    </row>
    <row r="136" spans="1:3" ht="15.75">
      <c r="A136" s="6" t="s">
        <v>96</v>
      </c>
      <c r="B136" s="7"/>
      <c r="C136" s="10">
        <v>516645.48</v>
      </c>
    </row>
    <row r="137" spans="1:3" ht="15.75">
      <c r="A137" s="6"/>
      <c r="B137" s="7"/>
      <c r="C137" s="10"/>
    </row>
    <row r="138" spans="1:3" ht="15.75">
      <c r="A138" s="6" t="s">
        <v>97</v>
      </c>
      <c r="B138" s="7"/>
      <c r="C138" s="10"/>
    </row>
    <row r="139" spans="1:5" ht="15.75">
      <c r="A139" s="6" t="s">
        <v>98</v>
      </c>
      <c r="B139" s="8">
        <v>900</v>
      </c>
      <c r="C139" s="10">
        <f>C141+C146+C154+C155+C156</f>
        <v>13219169.530000001</v>
      </c>
      <c r="D139" s="36"/>
      <c r="E139" s="36"/>
    </row>
    <row r="140" spans="1:3" ht="15.75">
      <c r="A140" s="6" t="s">
        <v>20</v>
      </c>
      <c r="B140" s="8"/>
      <c r="C140" s="10"/>
    </row>
    <row r="141" spans="1:3" ht="15.75">
      <c r="A141" s="6" t="s">
        <v>99</v>
      </c>
      <c r="B141" s="8">
        <v>210</v>
      </c>
      <c r="C141" s="10">
        <f>C143+C144+C145</f>
        <v>10486777.9</v>
      </c>
    </row>
    <row r="142" spans="1:3" ht="15.75">
      <c r="A142" s="6" t="s">
        <v>18</v>
      </c>
      <c r="B142" s="8"/>
      <c r="C142" s="10"/>
    </row>
    <row r="143" spans="1:3" ht="15.75">
      <c r="A143" s="6" t="s">
        <v>100</v>
      </c>
      <c r="B143" s="8">
        <v>211</v>
      </c>
      <c r="C143" s="10">
        <v>8050205.45</v>
      </c>
    </row>
    <row r="144" spans="1:3" ht="15.75">
      <c r="A144" s="6" t="s">
        <v>101</v>
      </c>
      <c r="B144" s="8">
        <v>212</v>
      </c>
      <c r="C144" s="10">
        <v>6737.5</v>
      </c>
    </row>
    <row r="145" spans="1:3" ht="15.75">
      <c r="A145" s="6" t="s">
        <v>102</v>
      </c>
      <c r="B145" s="8">
        <v>213</v>
      </c>
      <c r="C145" s="10">
        <v>2429834.95</v>
      </c>
    </row>
    <row r="146" spans="1:3" ht="15.75">
      <c r="A146" s="6" t="s">
        <v>103</v>
      </c>
      <c r="B146" s="8">
        <v>220</v>
      </c>
      <c r="C146" s="10">
        <f>C148+C149+C150+C151+C152+C153</f>
        <v>784438.62</v>
      </c>
    </row>
    <row r="147" spans="1:3" ht="15.75">
      <c r="A147" s="6" t="s">
        <v>18</v>
      </c>
      <c r="B147" s="8"/>
      <c r="C147" s="10"/>
    </row>
    <row r="148" spans="1:3" ht="15.75">
      <c r="A148" s="6" t="s">
        <v>104</v>
      </c>
      <c r="B148" s="8">
        <v>221</v>
      </c>
      <c r="C148" s="10">
        <v>108683.87</v>
      </c>
    </row>
    <row r="149" spans="1:3" ht="15.75">
      <c r="A149" s="6" t="s">
        <v>105</v>
      </c>
      <c r="B149" s="8">
        <v>222</v>
      </c>
      <c r="C149" s="10"/>
    </row>
    <row r="150" spans="1:3" ht="15.75">
      <c r="A150" s="6" t="s">
        <v>106</v>
      </c>
      <c r="B150" s="8">
        <v>223</v>
      </c>
      <c r="C150" s="10">
        <v>564855.54</v>
      </c>
    </row>
    <row r="151" spans="1:3" ht="15.75">
      <c r="A151" s="6" t="s">
        <v>107</v>
      </c>
      <c r="B151" s="8">
        <v>224</v>
      </c>
      <c r="C151" s="10"/>
    </row>
    <row r="152" spans="1:3" ht="15.75">
      <c r="A152" s="6" t="s">
        <v>108</v>
      </c>
      <c r="B152" s="8">
        <v>225</v>
      </c>
      <c r="C152" s="10">
        <v>39025</v>
      </c>
    </row>
    <row r="153" spans="1:3" ht="15.75">
      <c r="A153" s="6" t="s">
        <v>109</v>
      </c>
      <c r="B153" s="8">
        <v>226</v>
      </c>
      <c r="C153" s="10">
        <v>71874.21</v>
      </c>
    </row>
    <row r="154" spans="1:3" ht="15.75">
      <c r="A154" s="6" t="s">
        <v>110</v>
      </c>
      <c r="B154" s="8">
        <v>262</v>
      </c>
      <c r="C154" s="10"/>
    </row>
    <row r="155" spans="1:3" ht="15.75">
      <c r="A155" s="6" t="s">
        <v>111</v>
      </c>
      <c r="B155" s="8">
        <v>290</v>
      </c>
      <c r="C155" s="10">
        <v>128417.46</v>
      </c>
    </row>
    <row r="156" spans="1:3" ht="15.75">
      <c r="A156" s="6" t="s">
        <v>112</v>
      </c>
      <c r="B156" s="8">
        <v>300</v>
      </c>
      <c r="C156" s="10">
        <v>1819535.55</v>
      </c>
    </row>
    <row r="157" spans="1:3" ht="15.75">
      <c r="A157" s="6" t="s">
        <v>31</v>
      </c>
      <c r="B157" s="8"/>
      <c r="C157" s="10"/>
    </row>
    <row r="158" spans="1:3" ht="15.75">
      <c r="A158" s="6" t="s">
        <v>113</v>
      </c>
      <c r="B158" s="8">
        <v>310</v>
      </c>
      <c r="C158" s="10">
        <v>643530</v>
      </c>
    </row>
    <row r="159" spans="1:3" ht="15.75">
      <c r="A159" s="6" t="s">
        <v>114</v>
      </c>
      <c r="B159" s="8">
        <v>320</v>
      </c>
      <c r="C159" s="10"/>
    </row>
    <row r="160" spans="1:3" ht="15.75">
      <c r="A160" s="6" t="s">
        <v>115</v>
      </c>
      <c r="B160" s="8">
        <v>330</v>
      </c>
      <c r="C160" s="10"/>
    </row>
    <row r="161" spans="1:3" ht="15.75">
      <c r="A161" s="6" t="s">
        <v>116</v>
      </c>
      <c r="B161" s="8">
        <v>340</v>
      </c>
      <c r="C161" s="10">
        <v>1176005.55</v>
      </c>
    </row>
    <row r="162" spans="1:3" ht="15.75">
      <c r="A162" s="6" t="s">
        <v>117</v>
      </c>
      <c r="B162" s="8">
        <v>500</v>
      </c>
      <c r="C162" s="10" t="s">
        <v>22</v>
      </c>
    </row>
    <row r="163" spans="1:3" ht="15.75">
      <c r="A163" s="6" t="s">
        <v>18</v>
      </c>
      <c r="B163" s="8"/>
      <c r="C163" s="10" t="s">
        <v>22</v>
      </c>
    </row>
    <row r="164" spans="1:3" ht="15.75">
      <c r="A164" s="72" t="s">
        <v>118</v>
      </c>
      <c r="B164" s="8"/>
      <c r="C164" s="68" t="s">
        <v>22</v>
      </c>
    </row>
    <row r="165" spans="1:3" ht="15.75">
      <c r="A165" s="72"/>
      <c r="B165" s="8">
        <v>520</v>
      </c>
      <c r="C165" s="68"/>
    </row>
    <row r="166" spans="1:3" ht="15.75">
      <c r="A166" s="6" t="s">
        <v>119</v>
      </c>
      <c r="B166" s="67"/>
      <c r="C166" s="68" t="s">
        <v>22</v>
      </c>
    </row>
    <row r="167" spans="1:3" ht="15.75">
      <c r="A167" s="6" t="s">
        <v>120</v>
      </c>
      <c r="B167" s="67"/>
      <c r="C167" s="68"/>
    </row>
    <row r="168" spans="1:3" ht="15.75">
      <c r="A168" s="11"/>
      <c r="B168" s="12"/>
      <c r="C168" s="13"/>
    </row>
    <row r="169" spans="1:3" ht="18.75">
      <c r="A169" s="14" t="s">
        <v>2</v>
      </c>
      <c r="B169" s="15"/>
      <c r="C169" s="16"/>
    </row>
    <row r="170" spans="1:3" ht="18.75">
      <c r="A170" s="19" t="s">
        <v>121</v>
      </c>
      <c r="B170" s="15"/>
      <c r="C170" s="16"/>
    </row>
    <row r="171" spans="1:3" ht="21" customHeight="1">
      <c r="A171" s="19" t="s">
        <v>147</v>
      </c>
      <c r="B171" s="15"/>
      <c r="C171" s="16"/>
    </row>
    <row r="172" spans="1:3" ht="15.75" customHeight="1">
      <c r="A172" s="21" t="s">
        <v>128</v>
      </c>
      <c r="B172" s="15"/>
      <c r="C172" s="16"/>
    </row>
    <row r="173" spans="1:3" ht="18.75">
      <c r="A173" s="19" t="s">
        <v>122</v>
      </c>
      <c r="B173" s="15"/>
      <c r="C173" s="16"/>
    </row>
    <row r="174" spans="1:3" ht="18.75">
      <c r="A174" s="20" t="s">
        <v>151</v>
      </c>
      <c r="B174" s="15"/>
      <c r="C174" s="16"/>
    </row>
    <row r="175" spans="1:3" s="24" customFormat="1" ht="16.5" customHeight="1">
      <c r="A175" s="21" t="s">
        <v>129</v>
      </c>
      <c r="B175" s="22"/>
      <c r="C175" s="23"/>
    </row>
    <row r="176" spans="1:3" ht="18.75">
      <c r="A176" s="19" t="s">
        <v>123</v>
      </c>
      <c r="B176" s="15"/>
      <c r="C176" s="16"/>
    </row>
    <row r="177" spans="1:3" ht="18.75">
      <c r="A177" s="20" t="s">
        <v>152</v>
      </c>
      <c r="B177" s="15"/>
      <c r="C177" s="16"/>
    </row>
    <row r="178" spans="1:3" s="24" customFormat="1" ht="18.75" customHeight="1">
      <c r="A178" s="21" t="s">
        <v>130</v>
      </c>
      <c r="B178" s="22"/>
      <c r="C178" s="23"/>
    </row>
    <row r="179" spans="1:3" ht="18.75">
      <c r="A179" s="19" t="s">
        <v>2</v>
      </c>
      <c r="B179" s="15"/>
      <c r="C179" s="15"/>
    </row>
    <row r="180" spans="1:3" ht="18.75">
      <c r="A180" s="19" t="s">
        <v>178</v>
      </c>
      <c r="B180" s="15"/>
      <c r="C180" s="15"/>
    </row>
    <row r="181" spans="1:3" ht="15">
      <c r="A181" s="17"/>
      <c r="B181" s="15"/>
      <c r="C181" s="15"/>
    </row>
    <row r="182" spans="1:3" ht="15">
      <c r="A182" s="17"/>
      <c r="B182" s="17"/>
      <c r="C182" s="17"/>
    </row>
    <row r="183" spans="1:3" ht="15">
      <c r="A183" s="18"/>
      <c r="B183" s="18"/>
      <c r="C183" s="18"/>
    </row>
    <row r="184" spans="1:3" ht="15">
      <c r="A184" s="18"/>
      <c r="B184" s="18"/>
      <c r="C184" s="18"/>
    </row>
  </sheetData>
  <sheetProtection/>
  <mergeCells count="111"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5:C15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A31:C31"/>
    <mergeCell ref="A37:B37"/>
    <mergeCell ref="A38:B38"/>
    <mergeCell ref="A39:B3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66:B167"/>
    <mergeCell ref="C166:C167"/>
    <mergeCell ref="B119:C119"/>
    <mergeCell ref="A120:A122"/>
    <mergeCell ref="B120:B122"/>
    <mergeCell ref="C120:C122"/>
    <mergeCell ref="A164:A165"/>
    <mergeCell ref="C164:C1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4"/>
  <sheetViews>
    <sheetView view="pageBreakPreview" zoomScale="60" zoomScaleNormal="77" zoomScalePageLayoutView="0" workbookViewId="0" topLeftCell="A9">
      <selection activeCell="A9" sqref="A1:IV16384"/>
    </sheetView>
  </sheetViews>
  <sheetFormatPr defaultColWidth="9.140625" defaultRowHeight="15"/>
  <cols>
    <col min="1" max="1" width="99.421875" style="0" customWidth="1"/>
    <col min="2" max="2" width="5.421875" style="0" customWidth="1"/>
    <col min="3" max="3" width="18.421875" style="0" customWidth="1"/>
    <col min="4" max="4" width="17.140625" style="0" customWidth="1"/>
    <col min="5" max="5" width="15.28125" style="0" bestFit="1" customWidth="1"/>
  </cols>
  <sheetData>
    <row r="1" ht="18.75" hidden="1">
      <c r="A1" s="1" t="s">
        <v>0</v>
      </c>
    </row>
    <row r="2" ht="18.75" hidden="1">
      <c r="A2" s="1"/>
    </row>
    <row r="3" ht="18.75" hidden="1">
      <c r="A3" s="1"/>
    </row>
    <row r="4" spans="1:3" ht="20.25" hidden="1">
      <c r="A4" s="51" t="s">
        <v>1</v>
      </c>
      <c r="B4" s="51"/>
      <c r="C4" s="51"/>
    </row>
    <row r="5" spans="1:3" ht="20.25" hidden="1">
      <c r="A5" s="51" t="s">
        <v>131</v>
      </c>
      <c r="B5" s="51"/>
      <c r="C5" s="51"/>
    </row>
    <row r="6" spans="1:3" ht="20.25" hidden="1">
      <c r="A6" s="52" t="s">
        <v>132</v>
      </c>
      <c r="B6" s="52"/>
      <c r="C6" s="52"/>
    </row>
    <row r="7" spans="1:3" ht="20.25" hidden="1">
      <c r="A7" s="52" t="s">
        <v>133</v>
      </c>
      <c r="B7" s="52"/>
      <c r="C7" s="52"/>
    </row>
    <row r="8" spans="1:3" ht="20.25" hidden="1">
      <c r="A8" s="52" t="s">
        <v>134</v>
      </c>
      <c r="B8" s="52"/>
      <c r="C8" s="52"/>
    </row>
    <row r="9" spans="1:3" ht="21">
      <c r="A9" s="26"/>
      <c r="B9" s="27"/>
      <c r="C9" s="27"/>
    </row>
    <row r="10" spans="1:3" ht="20.25">
      <c r="A10" s="52" t="s">
        <v>135</v>
      </c>
      <c r="B10" s="52"/>
      <c r="C10" s="52"/>
    </row>
    <row r="11" spans="1:4" ht="20.25">
      <c r="A11" s="53" t="s">
        <v>139</v>
      </c>
      <c r="B11" s="53"/>
      <c r="C11" s="53"/>
      <c r="D11" s="1"/>
    </row>
    <row r="12" spans="1:4" ht="15">
      <c r="A12" s="54" t="s">
        <v>124</v>
      </c>
      <c r="B12" s="54"/>
      <c r="C12" s="54"/>
      <c r="D12" s="2"/>
    </row>
    <row r="13" spans="1:4" ht="20.25">
      <c r="A13" s="51" t="s">
        <v>153</v>
      </c>
      <c r="B13" s="51"/>
      <c r="C13" s="51"/>
      <c r="D13" s="1"/>
    </row>
    <row r="14" spans="1:4" ht="18.75">
      <c r="A14" s="54" t="s">
        <v>138</v>
      </c>
      <c r="B14" s="54"/>
      <c r="C14" s="54"/>
      <c r="D14" s="1"/>
    </row>
    <row r="15" spans="1:5" ht="20.25">
      <c r="A15" s="51" t="s">
        <v>154</v>
      </c>
      <c r="B15" s="51"/>
      <c r="C15" s="51"/>
      <c r="E15" s="1"/>
    </row>
    <row r="16" spans="1:3" ht="21">
      <c r="A16" s="26" t="s">
        <v>2</v>
      </c>
      <c r="B16" s="27"/>
      <c r="C16" s="27"/>
    </row>
    <row r="17" spans="1:3" ht="21">
      <c r="A17" s="26" t="s">
        <v>3</v>
      </c>
      <c r="B17" s="27"/>
      <c r="C17" s="27"/>
    </row>
    <row r="18" spans="1:3" ht="21">
      <c r="A18" s="25" t="s">
        <v>4</v>
      </c>
      <c r="B18" s="27"/>
      <c r="C18" s="27"/>
    </row>
    <row r="19" spans="1:3" ht="21">
      <c r="A19" s="25" t="s">
        <v>177</v>
      </c>
      <c r="B19" s="27"/>
      <c r="C19" s="27"/>
    </row>
    <row r="20" spans="1:3" ht="20.25">
      <c r="A20" s="28"/>
      <c r="B20" s="55" t="s">
        <v>5</v>
      </c>
      <c r="C20" s="55"/>
    </row>
    <row r="21" spans="1:3" ht="20.25">
      <c r="A21" s="28"/>
      <c r="B21" s="55"/>
      <c r="C21" s="55"/>
    </row>
    <row r="22" spans="1:3" ht="20.25">
      <c r="A22" s="29" t="s">
        <v>6</v>
      </c>
      <c r="B22" s="55"/>
      <c r="C22" s="55"/>
    </row>
    <row r="23" spans="1:3" ht="20.25">
      <c r="A23" s="28" t="s">
        <v>155</v>
      </c>
      <c r="B23" s="56">
        <v>41640</v>
      </c>
      <c r="C23" s="55"/>
    </row>
    <row r="24" spans="1:3" ht="20.25">
      <c r="A24" s="28"/>
      <c r="B24" s="55"/>
      <c r="C24" s="55"/>
    </row>
    <row r="25" spans="1:3" ht="20.25">
      <c r="A25" s="57" t="s">
        <v>146</v>
      </c>
      <c r="B25" s="55"/>
      <c r="C25" s="55"/>
    </row>
    <row r="26" spans="1:3" ht="20.25">
      <c r="A26" s="57"/>
      <c r="B26" s="55"/>
      <c r="C26" s="55"/>
    </row>
    <row r="27" spans="1:3" ht="20.25">
      <c r="A27" s="29" t="s">
        <v>7</v>
      </c>
      <c r="B27" s="55">
        <v>56039480</v>
      </c>
      <c r="C27" s="55"/>
    </row>
    <row r="28" spans="1:3" ht="20.25">
      <c r="A28" s="28" t="s">
        <v>142</v>
      </c>
      <c r="B28" s="55"/>
      <c r="C28" s="55"/>
    </row>
    <row r="29" spans="1:3" ht="20.25">
      <c r="A29" s="28" t="s">
        <v>136</v>
      </c>
      <c r="B29" s="55" t="s">
        <v>8</v>
      </c>
      <c r="C29" s="55"/>
    </row>
    <row r="30" spans="1:3" ht="21">
      <c r="A30" s="27"/>
      <c r="B30" s="26" t="s">
        <v>2</v>
      </c>
      <c r="C30" s="26" t="s">
        <v>2</v>
      </c>
    </row>
    <row r="31" spans="1:3" ht="20.25">
      <c r="A31" s="58" t="s">
        <v>9</v>
      </c>
      <c r="B31" s="58"/>
      <c r="C31" s="58"/>
    </row>
    <row r="32" spans="1:3" ht="21">
      <c r="A32" s="33" t="s">
        <v>10</v>
      </c>
      <c r="B32" s="27"/>
      <c r="C32" s="27"/>
    </row>
    <row r="33" spans="1:3" ht="41.25">
      <c r="A33" s="30" t="s">
        <v>143</v>
      </c>
      <c r="B33" s="27"/>
      <c r="C33" s="27"/>
    </row>
    <row r="34" spans="1:3" ht="21">
      <c r="A34" s="33" t="s">
        <v>11</v>
      </c>
      <c r="B34" s="27"/>
      <c r="C34" s="26" t="s">
        <v>2</v>
      </c>
    </row>
    <row r="35" spans="1:3" ht="21">
      <c r="A35" s="26" t="s">
        <v>2</v>
      </c>
      <c r="B35" s="27"/>
      <c r="C35" s="27"/>
    </row>
    <row r="36" spans="1:3" ht="21">
      <c r="A36" s="31" t="s">
        <v>12</v>
      </c>
      <c r="B36" s="27"/>
      <c r="C36" s="27"/>
    </row>
    <row r="37" spans="1:3" ht="42.75" customHeight="1">
      <c r="A37" s="59" t="s">
        <v>144</v>
      </c>
      <c r="B37" s="59"/>
      <c r="C37" s="27"/>
    </row>
    <row r="38" spans="1:3" ht="42.75" customHeight="1">
      <c r="A38" s="60" t="s">
        <v>145</v>
      </c>
      <c r="B38" s="60"/>
      <c r="C38" s="27"/>
    </row>
    <row r="39" spans="1:3" ht="42.75" customHeight="1">
      <c r="A39" s="59" t="s">
        <v>13</v>
      </c>
      <c r="B39" s="59"/>
      <c r="C39" s="27"/>
    </row>
    <row r="40" ht="18.75">
      <c r="A40" s="3" t="s">
        <v>14</v>
      </c>
    </row>
    <row r="41" ht="18.75">
      <c r="A41" s="3"/>
    </row>
    <row r="42" spans="1:3" ht="18.75">
      <c r="A42" s="4" t="s">
        <v>15</v>
      </c>
      <c r="B42" s="61" t="s">
        <v>16</v>
      </c>
      <c r="C42" s="62"/>
    </row>
    <row r="43" spans="1:3" ht="15.75">
      <c r="A43" s="5">
        <v>1</v>
      </c>
      <c r="B43" s="63">
        <v>2</v>
      </c>
      <c r="C43" s="64"/>
    </row>
    <row r="44" spans="1:3" ht="15.75">
      <c r="A44" s="6" t="s">
        <v>17</v>
      </c>
      <c r="B44" s="63">
        <f>B46+B52</f>
        <v>11540007.379999999</v>
      </c>
      <c r="C44" s="64"/>
    </row>
    <row r="45" spans="1:3" ht="15.75">
      <c r="A45" s="6" t="s">
        <v>18</v>
      </c>
      <c r="B45" s="63"/>
      <c r="C45" s="64"/>
    </row>
    <row r="46" spans="1:3" ht="15.75">
      <c r="A46" s="6" t="s">
        <v>19</v>
      </c>
      <c r="B46" s="63">
        <v>9460008</v>
      </c>
      <c r="C46" s="64"/>
    </row>
    <row r="47" spans="1:3" ht="15.75">
      <c r="A47" s="6" t="s">
        <v>20</v>
      </c>
      <c r="B47" s="63"/>
      <c r="C47" s="64"/>
    </row>
    <row r="48" spans="1:3" ht="31.5">
      <c r="A48" s="6" t="s">
        <v>21</v>
      </c>
      <c r="B48" s="63"/>
      <c r="C48" s="64"/>
    </row>
    <row r="49" spans="1:3" ht="31.5">
      <c r="A49" s="6" t="s">
        <v>23</v>
      </c>
      <c r="B49" s="63" t="s">
        <v>22</v>
      </c>
      <c r="C49" s="64"/>
    </row>
    <row r="50" spans="1:3" ht="31.5">
      <c r="A50" s="6" t="s">
        <v>24</v>
      </c>
      <c r="B50" s="63" t="s">
        <v>22</v>
      </c>
      <c r="C50" s="64"/>
    </row>
    <row r="51" spans="1:3" ht="15.75">
      <c r="A51" s="6" t="s">
        <v>25</v>
      </c>
      <c r="B51" s="63">
        <v>8260710.86</v>
      </c>
      <c r="C51" s="64"/>
    </row>
    <row r="52" spans="1:3" ht="15.75">
      <c r="A52" s="6" t="s">
        <v>26</v>
      </c>
      <c r="B52" s="63">
        <v>2079999.38</v>
      </c>
      <c r="C52" s="64"/>
    </row>
    <row r="53" spans="1:3" ht="15.75">
      <c r="A53" s="6" t="s">
        <v>27</v>
      </c>
      <c r="B53" s="63"/>
      <c r="C53" s="64"/>
    </row>
    <row r="54" spans="1:3" ht="15.75">
      <c r="A54" s="6" t="s">
        <v>28</v>
      </c>
      <c r="B54" s="63">
        <v>1414731</v>
      </c>
      <c r="C54" s="64"/>
    </row>
    <row r="55" spans="1:3" ht="15.75">
      <c r="A55" s="6" t="s">
        <v>29</v>
      </c>
      <c r="B55" s="63">
        <v>665268.38</v>
      </c>
      <c r="C55" s="64"/>
    </row>
    <row r="56" spans="1:3" ht="15.75">
      <c r="A56" s="6" t="s">
        <v>30</v>
      </c>
      <c r="B56" s="63">
        <f>B58+B59+B71</f>
        <v>17500</v>
      </c>
      <c r="C56" s="64"/>
    </row>
    <row r="57" spans="1:3" ht="15.75">
      <c r="A57" s="6" t="s">
        <v>31</v>
      </c>
      <c r="B57" s="63"/>
      <c r="C57" s="64"/>
    </row>
    <row r="58" spans="1:3" ht="31.5">
      <c r="A58" s="6" t="s">
        <v>32</v>
      </c>
      <c r="B58" s="63"/>
      <c r="C58" s="64"/>
    </row>
    <row r="59" spans="1:3" ht="31.5">
      <c r="A59" s="6" t="s">
        <v>33</v>
      </c>
      <c r="B59" s="63">
        <v>17500</v>
      </c>
      <c r="C59" s="64"/>
    </row>
    <row r="60" spans="1:3" ht="15.75">
      <c r="A60" s="6" t="s">
        <v>20</v>
      </c>
      <c r="B60" s="63"/>
      <c r="C60" s="64"/>
    </row>
    <row r="61" spans="1:3" ht="15.75">
      <c r="A61" s="6" t="s">
        <v>34</v>
      </c>
      <c r="B61" s="63"/>
      <c r="C61" s="64"/>
    </row>
    <row r="62" spans="1:3" ht="15.75">
      <c r="A62" s="6" t="s">
        <v>35</v>
      </c>
      <c r="B62" s="63"/>
      <c r="C62" s="64"/>
    </row>
    <row r="63" spans="1:3" ht="15.75">
      <c r="A63" s="6" t="s">
        <v>36</v>
      </c>
      <c r="B63" s="63" t="s">
        <v>22</v>
      </c>
      <c r="C63" s="64"/>
    </row>
    <row r="64" spans="1:3" ht="15.75">
      <c r="A64" s="6" t="s">
        <v>37</v>
      </c>
      <c r="B64" s="63" t="s">
        <v>22</v>
      </c>
      <c r="C64" s="64"/>
    </row>
    <row r="65" spans="1:3" ht="15.75">
      <c r="A65" s="6" t="s">
        <v>38</v>
      </c>
      <c r="B65" s="63"/>
      <c r="C65" s="64"/>
    </row>
    <row r="66" spans="1:3" ht="15.75">
      <c r="A66" s="6" t="s">
        <v>39</v>
      </c>
      <c r="B66" s="63" t="s">
        <v>22</v>
      </c>
      <c r="C66" s="64"/>
    </row>
    <row r="67" spans="1:3" ht="15.75">
      <c r="A67" s="6" t="s">
        <v>40</v>
      </c>
      <c r="B67" s="63" t="s">
        <v>22</v>
      </c>
      <c r="C67" s="64"/>
    </row>
    <row r="68" spans="1:3" ht="15.75">
      <c r="A68" s="6" t="s">
        <v>41</v>
      </c>
      <c r="B68" s="63" t="s">
        <v>22</v>
      </c>
      <c r="C68" s="64"/>
    </row>
    <row r="69" spans="1:3" ht="15.75">
      <c r="A69" s="6" t="s">
        <v>42</v>
      </c>
      <c r="B69" s="63" t="s">
        <v>22</v>
      </c>
      <c r="C69" s="64"/>
    </row>
    <row r="70" spans="1:3" ht="15.75">
      <c r="A70" s="6" t="s">
        <v>43</v>
      </c>
      <c r="B70" s="63" t="s">
        <v>22</v>
      </c>
      <c r="C70" s="64"/>
    </row>
    <row r="71" spans="1:3" ht="31.5">
      <c r="A71" s="6" t="s">
        <v>44</v>
      </c>
      <c r="B71" s="63"/>
      <c r="C71" s="64"/>
    </row>
    <row r="72" spans="1:3" ht="15.75">
      <c r="A72" s="6" t="s">
        <v>20</v>
      </c>
      <c r="B72" s="63"/>
      <c r="C72" s="64"/>
    </row>
    <row r="73" spans="1:3" ht="15.75">
      <c r="A73" s="6" t="s">
        <v>45</v>
      </c>
      <c r="B73" s="63" t="s">
        <v>22</v>
      </c>
      <c r="C73" s="64"/>
    </row>
    <row r="74" spans="1:3" ht="15.75">
      <c r="A74" s="6" t="s">
        <v>46</v>
      </c>
      <c r="B74" s="63" t="s">
        <v>22</v>
      </c>
      <c r="C74" s="64"/>
    </row>
    <row r="75" spans="1:3" ht="15.75">
      <c r="A75" s="6" t="s">
        <v>47</v>
      </c>
      <c r="B75" s="63" t="s">
        <v>22</v>
      </c>
      <c r="C75" s="64"/>
    </row>
    <row r="76" spans="1:3" ht="15.75">
      <c r="A76" s="6" t="s">
        <v>48</v>
      </c>
      <c r="B76" s="63" t="s">
        <v>22</v>
      </c>
      <c r="C76" s="64"/>
    </row>
    <row r="77" spans="1:3" ht="15.75">
      <c r="A77" s="6" t="s">
        <v>49</v>
      </c>
      <c r="B77" s="63" t="s">
        <v>22</v>
      </c>
      <c r="C77" s="64"/>
    </row>
    <row r="78" spans="1:3" ht="15.75">
      <c r="A78" s="6" t="s">
        <v>50</v>
      </c>
      <c r="B78" s="63" t="s">
        <v>22</v>
      </c>
      <c r="C78" s="64"/>
    </row>
    <row r="79" spans="1:3" ht="15.75">
      <c r="A79" s="6" t="s">
        <v>51</v>
      </c>
      <c r="B79" s="63" t="s">
        <v>22</v>
      </c>
      <c r="C79" s="64"/>
    </row>
    <row r="80" spans="1:3" ht="15.75">
      <c r="A80" s="6" t="s">
        <v>52</v>
      </c>
      <c r="B80" s="63" t="s">
        <v>22</v>
      </c>
      <c r="C80" s="64"/>
    </row>
    <row r="81" spans="1:3" ht="15.75">
      <c r="A81" s="6" t="s">
        <v>53</v>
      </c>
      <c r="B81" s="63" t="s">
        <v>22</v>
      </c>
      <c r="C81" s="64"/>
    </row>
    <row r="82" spans="1:3" ht="15.75">
      <c r="A82" s="6" t="s">
        <v>54</v>
      </c>
      <c r="B82" s="63" t="s">
        <v>22</v>
      </c>
      <c r="C82" s="64"/>
    </row>
    <row r="83" spans="1:3" ht="15.75">
      <c r="A83" s="6" t="s">
        <v>55</v>
      </c>
      <c r="B83" s="63">
        <f>SUM(B85+B86+B101)</f>
        <v>299426.24</v>
      </c>
      <c r="C83" s="64"/>
    </row>
    <row r="84" spans="1:3" ht="15.75">
      <c r="A84" s="6" t="s">
        <v>18</v>
      </c>
      <c r="B84" s="63"/>
      <c r="C84" s="64"/>
    </row>
    <row r="85" spans="1:3" ht="15.75">
      <c r="A85" s="6" t="s">
        <v>56</v>
      </c>
      <c r="B85" s="63"/>
      <c r="C85" s="64"/>
    </row>
    <row r="86" spans="1:3" ht="31.5">
      <c r="A86" s="6" t="s">
        <v>57</v>
      </c>
      <c r="B86" s="63">
        <f>B88+B89+B90+B91+B92+B93+B94+B95+B96+B97+B98+B99+B100</f>
        <v>299426.24</v>
      </c>
      <c r="C86" s="64"/>
    </row>
    <row r="87" spans="1:3" ht="15.75">
      <c r="A87" s="6" t="s">
        <v>20</v>
      </c>
      <c r="B87" s="63"/>
      <c r="C87" s="64"/>
    </row>
    <row r="88" spans="1:3" ht="15.75">
      <c r="A88" s="6" t="s">
        <v>58</v>
      </c>
      <c r="B88" s="63"/>
      <c r="C88" s="64"/>
    </row>
    <row r="89" spans="1:3" ht="15.75">
      <c r="A89" s="6" t="s">
        <v>59</v>
      </c>
      <c r="B89" s="63">
        <v>551.06</v>
      </c>
      <c r="C89" s="64"/>
    </row>
    <row r="90" spans="1:3" ht="15.75">
      <c r="A90" s="6" t="s">
        <v>60</v>
      </c>
      <c r="B90" s="63">
        <v>14937.59</v>
      </c>
      <c r="C90" s="64"/>
    </row>
    <row r="91" spans="1:3" ht="15.75">
      <c r="A91" s="6" t="s">
        <v>61</v>
      </c>
      <c r="B91" s="63"/>
      <c r="C91" s="64"/>
    </row>
    <row r="92" spans="1:3" ht="15.75">
      <c r="A92" s="6" t="s">
        <v>62</v>
      </c>
      <c r="B92" s="63">
        <v>14937.59</v>
      </c>
      <c r="C92" s="64"/>
    </row>
    <row r="93" spans="1:3" ht="15.75">
      <c r="A93" s="6" t="s">
        <v>63</v>
      </c>
      <c r="B93" s="63"/>
      <c r="C93" s="64"/>
    </row>
    <row r="94" spans="1:3" ht="15.75">
      <c r="A94" s="6" t="s">
        <v>64</v>
      </c>
      <c r="B94" s="63"/>
      <c r="C94" s="64"/>
    </row>
    <row r="95" spans="1:3" ht="15.75">
      <c r="A95" s="6" t="s">
        <v>65</v>
      </c>
      <c r="B95" s="63"/>
      <c r="C95" s="64"/>
    </row>
    <row r="96" spans="1:3" ht="15.75">
      <c r="A96" s="6" t="s">
        <v>66</v>
      </c>
      <c r="B96" s="63"/>
      <c r="C96" s="64"/>
    </row>
    <row r="97" spans="1:3" ht="15.75">
      <c r="A97" s="6" t="s">
        <v>67</v>
      </c>
      <c r="B97" s="63">
        <v>269000</v>
      </c>
      <c r="C97" s="64"/>
    </row>
    <row r="98" spans="1:3" ht="15.75">
      <c r="A98" s="6" t="s">
        <v>68</v>
      </c>
      <c r="B98" s="63"/>
      <c r="C98" s="64"/>
    </row>
    <row r="99" spans="1:3" ht="15.75">
      <c r="A99" s="6" t="s">
        <v>69</v>
      </c>
      <c r="B99" s="63"/>
      <c r="C99" s="64"/>
    </row>
    <row r="100" spans="1:3" ht="15.75">
      <c r="A100" s="6" t="s">
        <v>70</v>
      </c>
      <c r="B100" s="63"/>
      <c r="C100" s="64"/>
    </row>
    <row r="101" spans="1:3" ht="47.25">
      <c r="A101" s="6" t="s">
        <v>71</v>
      </c>
      <c r="B101" s="63"/>
      <c r="C101" s="64"/>
    </row>
    <row r="102" spans="1:3" ht="15.75">
      <c r="A102" s="6" t="s">
        <v>27</v>
      </c>
      <c r="B102" s="63"/>
      <c r="C102" s="64"/>
    </row>
    <row r="103" spans="1:3" ht="15.75">
      <c r="A103" s="6" t="s">
        <v>72</v>
      </c>
      <c r="B103" s="63" t="s">
        <v>22</v>
      </c>
      <c r="C103" s="64"/>
    </row>
    <row r="104" spans="1:3" ht="15.75">
      <c r="A104" s="6" t="s">
        <v>73</v>
      </c>
      <c r="B104" s="63" t="s">
        <v>22</v>
      </c>
      <c r="C104" s="64"/>
    </row>
    <row r="105" spans="1:3" ht="15.75">
      <c r="A105" s="6" t="s">
        <v>74</v>
      </c>
      <c r="B105" s="63" t="s">
        <v>22</v>
      </c>
      <c r="C105" s="64"/>
    </row>
    <row r="106" spans="1:3" ht="15.75">
      <c r="A106" s="6" t="s">
        <v>75</v>
      </c>
      <c r="B106" s="63" t="s">
        <v>22</v>
      </c>
      <c r="C106" s="64"/>
    </row>
    <row r="107" spans="1:3" ht="15.75">
      <c r="A107" s="6" t="s">
        <v>76</v>
      </c>
      <c r="B107" s="63" t="s">
        <v>22</v>
      </c>
      <c r="C107" s="64"/>
    </row>
    <row r="108" spans="1:3" ht="15.75">
      <c r="A108" s="6" t="s">
        <v>77</v>
      </c>
      <c r="B108" s="63" t="s">
        <v>22</v>
      </c>
      <c r="C108" s="64"/>
    </row>
    <row r="109" spans="1:3" ht="15.75">
      <c r="A109" s="6" t="s">
        <v>78</v>
      </c>
      <c r="B109" s="63" t="s">
        <v>22</v>
      </c>
      <c r="C109" s="64"/>
    </row>
    <row r="110" spans="1:3" ht="15.75">
      <c r="A110" s="6" t="s">
        <v>79</v>
      </c>
      <c r="B110" s="63" t="s">
        <v>22</v>
      </c>
      <c r="C110" s="64"/>
    </row>
    <row r="111" spans="1:3" ht="15.75">
      <c r="A111" s="6" t="s">
        <v>80</v>
      </c>
      <c r="B111" s="63" t="s">
        <v>22</v>
      </c>
      <c r="C111" s="64"/>
    </row>
    <row r="112" spans="1:3" ht="15.75">
      <c r="A112" s="6" t="s">
        <v>81</v>
      </c>
      <c r="B112" s="63" t="s">
        <v>22</v>
      </c>
      <c r="C112" s="64"/>
    </row>
    <row r="113" spans="1:3" ht="15.75">
      <c r="A113" s="6" t="s">
        <v>82</v>
      </c>
      <c r="B113" s="63" t="s">
        <v>22</v>
      </c>
      <c r="C113" s="64"/>
    </row>
    <row r="114" spans="1:3" ht="15.75">
      <c r="A114" s="6" t="s">
        <v>83</v>
      </c>
      <c r="B114" s="63" t="s">
        <v>22</v>
      </c>
      <c r="C114" s="64"/>
    </row>
    <row r="115" spans="1:3" ht="15.75">
      <c r="A115" s="6" t="s">
        <v>84</v>
      </c>
      <c r="B115" s="63" t="s">
        <v>22</v>
      </c>
      <c r="C115" s="64"/>
    </row>
    <row r="116" spans="1:3" ht="18.75">
      <c r="A116" s="35" t="s">
        <v>2</v>
      </c>
      <c r="B116" s="65"/>
      <c r="C116" s="65"/>
    </row>
    <row r="117" spans="1:3" ht="18.75">
      <c r="A117" s="17"/>
      <c r="B117" s="66" t="s">
        <v>2</v>
      </c>
      <c r="C117" s="66"/>
    </row>
    <row r="118" spans="1:3" ht="18.75">
      <c r="A118" s="32" t="s">
        <v>85</v>
      </c>
      <c r="B118" s="65"/>
      <c r="C118" s="65"/>
    </row>
    <row r="119" spans="1:3" ht="18.75">
      <c r="A119" s="34"/>
      <c r="B119" s="65"/>
      <c r="C119" s="65"/>
    </row>
    <row r="120" spans="1:3" ht="15.75" customHeight="1">
      <c r="A120" s="69" t="s">
        <v>15</v>
      </c>
      <c r="B120" s="67" t="s">
        <v>127</v>
      </c>
      <c r="C120" s="69" t="s">
        <v>86</v>
      </c>
    </row>
    <row r="121" spans="1:3" ht="15.75" customHeight="1">
      <c r="A121" s="70"/>
      <c r="B121" s="67"/>
      <c r="C121" s="70"/>
    </row>
    <row r="122" spans="1:3" ht="15.75" customHeight="1">
      <c r="A122" s="71"/>
      <c r="B122" s="67"/>
      <c r="C122" s="71"/>
    </row>
    <row r="123" spans="1:3" ht="15.75">
      <c r="A123" s="5">
        <v>1</v>
      </c>
      <c r="B123" s="5">
        <v>2</v>
      </c>
      <c r="C123" s="5">
        <v>3</v>
      </c>
    </row>
    <row r="124" spans="1:3" ht="15.75">
      <c r="A124" s="6" t="s">
        <v>87</v>
      </c>
      <c r="B124" s="5"/>
      <c r="C124" s="9">
        <v>0</v>
      </c>
    </row>
    <row r="125" spans="1:3" ht="15.75">
      <c r="A125" s="6" t="s">
        <v>88</v>
      </c>
      <c r="B125" s="5"/>
      <c r="C125" s="10">
        <f>C127+C128+C129+C130+C134</f>
        <v>12110490</v>
      </c>
    </row>
    <row r="126" spans="1:3" ht="15.75">
      <c r="A126" s="6" t="s">
        <v>20</v>
      </c>
      <c r="B126" s="5"/>
      <c r="C126" s="10"/>
    </row>
    <row r="127" spans="1:3" ht="15.75">
      <c r="A127" s="6" t="s">
        <v>89</v>
      </c>
      <c r="B127" s="5"/>
      <c r="C127" s="37">
        <v>11710490</v>
      </c>
    </row>
    <row r="128" spans="1:3" ht="15.75">
      <c r="A128" s="6" t="s">
        <v>90</v>
      </c>
      <c r="B128" s="5"/>
      <c r="C128" s="9"/>
    </row>
    <row r="129" spans="1:3" ht="15.75">
      <c r="A129" s="6" t="s">
        <v>91</v>
      </c>
      <c r="B129" s="5"/>
      <c r="C129" s="9"/>
    </row>
    <row r="130" spans="1:3" ht="47.25">
      <c r="A130" s="6" t="s">
        <v>92</v>
      </c>
      <c r="B130" s="5"/>
      <c r="C130" s="9"/>
    </row>
    <row r="131" spans="1:3" ht="15.75">
      <c r="A131" s="6" t="s">
        <v>20</v>
      </c>
      <c r="B131" s="5"/>
      <c r="C131" s="9" t="s">
        <v>22</v>
      </c>
    </row>
    <row r="132" spans="1:3" ht="15.75">
      <c r="A132" s="6" t="s">
        <v>93</v>
      </c>
      <c r="B132" s="5"/>
      <c r="C132" s="9" t="s">
        <v>22</v>
      </c>
    </row>
    <row r="133" spans="1:3" ht="15.75">
      <c r="A133" s="6" t="s">
        <v>94</v>
      </c>
      <c r="B133" s="5"/>
      <c r="C133" s="9" t="s">
        <v>22</v>
      </c>
    </row>
    <row r="134" spans="1:3" ht="15.75">
      <c r="A134" s="6" t="s">
        <v>95</v>
      </c>
      <c r="B134" s="7"/>
      <c r="C134" s="10">
        <f>C136</f>
        <v>400000</v>
      </c>
    </row>
    <row r="135" spans="1:4" ht="15.75">
      <c r="A135" s="6" t="s">
        <v>20</v>
      </c>
      <c r="B135" s="7"/>
      <c r="C135" s="10"/>
      <c r="D135" s="36">
        <f>C125-C139</f>
        <v>0</v>
      </c>
    </row>
    <row r="136" spans="1:3" ht="15.75">
      <c r="A136" s="6" t="s">
        <v>96</v>
      </c>
      <c r="B136" s="7"/>
      <c r="C136" s="10">
        <v>400000</v>
      </c>
    </row>
    <row r="137" spans="1:3" ht="15.75">
      <c r="A137" s="6"/>
      <c r="B137" s="7"/>
      <c r="C137" s="10"/>
    </row>
    <row r="138" spans="1:3" ht="15.75">
      <c r="A138" s="6" t="s">
        <v>97</v>
      </c>
      <c r="B138" s="7"/>
      <c r="C138" s="10"/>
    </row>
    <row r="139" spans="1:5" ht="15.75">
      <c r="A139" s="6" t="s">
        <v>98</v>
      </c>
      <c r="B139" s="8">
        <v>900</v>
      </c>
      <c r="C139" s="10">
        <f>C141+C146+C154+C155+C156</f>
        <v>12110490</v>
      </c>
      <c r="D139" s="36"/>
      <c r="E139" s="36"/>
    </row>
    <row r="140" spans="1:3" ht="15.75">
      <c r="A140" s="6" t="s">
        <v>20</v>
      </c>
      <c r="B140" s="8"/>
      <c r="C140" s="10"/>
    </row>
    <row r="141" spans="1:3" ht="15.75">
      <c r="A141" s="6" t="s">
        <v>99</v>
      </c>
      <c r="B141" s="8">
        <v>210</v>
      </c>
      <c r="C141" s="10">
        <f>C143+C144+C145</f>
        <v>9939794</v>
      </c>
    </row>
    <row r="142" spans="1:3" ht="15.75">
      <c r="A142" s="6" t="s">
        <v>18</v>
      </c>
      <c r="B142" s="8"/>
      <c r="C142" s="10"/>
    </row>
    <row r="143" spans="1:3" ht="15.75">
      <c r="A143" s="6" t="s">
        <v>100</v>
      </c>
      <c r="B143" s="8">
        <v>211</v>
      </c>
      <c r="C143" s="10">
        <f>376158+596006+6560390+28531+2853+19467</f>
        <v>7583405</v>
      </c>
    </row>
    <row r="144" spans="1:3" ht="15.75">
      <c r="A144" s="6" t="s">
        <v>101</v>
      </c>
      <c r="B144" s="8">
        <v>212</v>
      </c>
      <c r="C144" s="10">
        <v>66200</v>
      </c>
    </row>
    <row r="145" spans="1:3" ht="15.75">
      <c r="A145" s="6" t="s">
        <v>102</v>
      </c>
      <c r="B145" s="8">
        <v>213</v>
      </c>
      <c r="C145" s="10">
        <v>2290189</v>
      </c>
    </row>
    <row r="146" spans="1:3" ht="15.75">
      <c r="A146" s="6" t="s">
        <v>103</v>
      </c>
      <c r="B146" s="8">
        <v>220</v>
      </c>
      <c r="C146" s="10">
        <f>C148+C149+C150+C151+C152+C153</f>
        <v>530435</v>
      </c>
    </row>
    <row r="147" spans="1:3" ht="15.75">
      <c r="A147" s="6" t="s">
        <v>18</v>
      </c>
      <c r="B147" s="8"/>
      <c r="C147" s="10"/>
    </row>
    <row r="148" spans="1:3" ht="15.75">
      <c r="A148" s="6" t="s">
        <v>104</v>
      </c>
      <c r="B148" s="8">
        <v>221</v>
      </c>
      <c r="C148" s="10">
        <v>11500</v>
      </c>
    </row>
    <row r="149" spans="1:3" ht="15.75">
      <c r="A149" s="6" t="s">
        <v>105</v>
      </c>
      <c r="B149" s="8">
        <v>222</v>
      </c>
      <c r="C149" s="10">
        <v>7500</v>
      </c>
    </row>
    <row r="150" spans="1:3" ht="15.75">
      <c r="A150" s="6" t="s">
        <v>106</v>
      </c>
      <c r="B150" s="8">
        <v>223</v>
      </c>
      <c r="C150" s="10">
        <v>314809</v>
      </c>
    </row>
    <row r="151" spans="1:3" ht="15.75">
      <c r="A151" s="6" t="s">
        <v>107</v>
      </c>
      <c r="B151" s="8">
        <v>224</v>
      </c>
      <c r="C151" s="10"/>
    </row>
    <row r="152" spans="1:3" ht="15.75">
      <c r="A152" s="6" t="s">
        <v>108</v>
      </c>
      <c r="B152" s="8">
        <v>225</v>
      </c>
      <c r="C152" s="10">
        <v>134626</v>
      </c>
    </row>
    <row r="153" spans="1:3" ht="15.75">
      <c r="A153" s="6" t="s">
        <v>109</v>
      </c>
      <c r="B153" s="8">
        <v>226</v>
      </c>
      <c r="C153" s="10">
        <v>62000</v>
      </c>
    </row>
    <row r="154" spans="1:3" ht="15.75">
      <c r="A154" s="6" t="s">
        <v>110</v>
      </c>
      <c r="B154" s="8">
        <v>262</v>
      </c>
      <c r="C154" s="10"/>
    </row>
    <row r="155" spans="1:3" ht="15.75">
      <c r="A155" s="6" t="s">
        <v>111</v>
      </c>
      <c r="B155" s="8">
        <v>290</v>
      </c>
      <c r="C155" s="10">
        <v>110000</v>
      </c>
    </row>
    <row r="156" spans="1:3" ht="15.75">
      <c r="A156" s="6" t="s">
        <v>112</v>
      </c>
      <c r="B156" s="8">
        <v>300</v>
      </c>
      <c r="C156" s="10">
        <f>C158+C159+C160+C161</f>
        <v>1530261</v>
      </c>
    </row>
    <row r="157" spans="1:3" ht="15.75">
      <c r="A157" s="6" t="s">
        <v>31</v>
      </c>
      <c r="B157" s="8"/>
      <c r="C157" s="10"/>
    </row>
    <row r="158" spans="1:3" ht="15.75">
      <c r="A158" s="6" t="s">
        <v>113</v>
      </c>
      <c r="B158" s="8">
        <v>310</v>
      </c>
      <c r="C158" s="10">
        <v>260000</v>
      </c>
    </row>
    <row r="159" spans="1:3" ht="15.75">
      <c r="A159" s="6" t="s">
        <v>114</v>
      </c>
      <c r="B159" s="8">
        <v>320</v>
      </c>
      <c r="C159" s="10"/>
    </row>
    <row r="160" spans="1:3" ht="15.75">
      <c r="A160" s="6" t="s">
        <v>115</v>
      </c>
      <c r="B160" s="8">
        <v>330</v>
      </c>
      <c r="C160" s="10"/>
    </row>
    <row r="161" spans="1:3" ht="15.75">
      <c r="A161" s="6" t="s">
        <v>116</v>
      </c>
      <c r="B161" s="8">
        <v>340</v>
      </c>
      <c r="C161" s="10">
        <v>1270261</v>
      </c>
    </row>
    <row r="162" spans="1:3" ht="15.75">
      <c r="A162" s="6" t="s">
        <v>117</v>
      </c>
      <c r="B162" s="8">
        <v>500</v>
      </c>
      <c r="C162" s="10" t="s">
        <v>22</v>
      </c>
    </row>
    <row r="163" spans="1:3" ht="15.75">
      <c r="A163" s="6" t="s">
        <v>18</v>
      </c>
      <c r="B163" s="8"/>
      <c r="C163" s="10" t="s">
        <v>22</v>
      </c>
    </row>
    <row r="164" spans="1:3" ht="15.75">
      <c r="A164" s="72" t="s">
        <v>118</v>
      </c>
      <c r="B164" s="8"/>
      <c r="C164" s="68" t="s">
        <v>22</v>
      </c>
    </row>
    <row r="165" spans="1:3" ht="15.75">
      <c r="A165" s="72"/>
      <c r="B165" s="8">
        <v>520</v>
      </c>
      <c r="C165" s="68"/>
    </row>
    <row r="166" spans="1:3" ht="15.75">
      <c r="A166" s="6" t="s">
        <v>119</v>
      </c>
      <c r="B166" s="67"/>
      <c r="C166" s="68" t="s">
        <v>22</v>
      </c>
    </row>
    <row r="167" spans="1:3" ht="15.75">
      <c r="A167" s="6" t="s">
        <v>120</v>
      </c>
      <c r="B167" s="67"/>
      <c r="C167" s="68"/>
    </row>
    <row r="168" spans="1:3" ht="15.75">
      <c r="A168" s="11"/>
      <c r="B168" s="12"/>
      <c r="C168" s="13"/>
    </row>
    <row r="169" spans="1:3" ht="18.75">
      <c r="A169" s="14" t="s">
        <v>2</v>
      </c>
      <c r="B169" s="15"/>
      <c r="C169" s="16"/>
    </row>
    <row r="170" spans="1:3" ht="18.75">
      <c r="A170" s="19" t="s">
        <v>121</v>
      </c>
      <c r="B170" s="15"/>
      <c r="C170" s="16"/>
    </row>
    <row r="171" spans="1:3" ht="21" customHeight="1">
      <c r="A171" s="19" t="s">
        <v>147</v>
      </c>
      <c r="B171" s="15"/>
      <c r="C171" s="16"/>
    </row>
    <row r="172" spans="1:3" ht="15.75" customHeight="1">
      <c r="A172" s="21" t="s">
        <v>128</v>
      </c>
      <c r="B172" s="15"/>
      <c r="C172" s="16"/>
    </row>
    <row r="173" spans="1:3" ht="18.75">
      <c r="A173" s="19" t="s">
        <v>122</v>
      </c>
      <c r="B173" s="15"/>
      <c r="C173" s="16"/>
    </row>
    <row r="174" spans="1:3" ht="18.75">
      <c r="A174" s="20" t="s">
        <v>151</v>
      </c>
      <c r="B174" s="15"/>
      <c r="C174" s="16"/>
    </row>
    <row r="175" spans="1:3" s="24" customFormat="1" ht="16.5" customHeight="1">
      <c r="A175" s="21" t="s">
        <v>129</v>
      </c>
      <c r="B175" s="22"/>
      <c r="C175" s="23"/>
    </row>
    <row r="176" spans="1:3" ht="18.75">
      <c r="A176" s="19" t="s">
        <v>123</v>
      </c>
      <c r="B176" s="15"/>
      <c r="C176" s="16"/>
    </row>
    <row r="177" spans="1:3" ht="18.75">
      <c r="A177" s="20" t="s">
        <v>152</v>
      </c>
      <c r="B177" s="15"/>
      <c r="C177" s="16"/>
    </row>
    <row r="178" spans="1:3" s="24" customFormat="1" ht="18.75" customHeight="1">
      <c r="A178" s="21" t="s">
        <v>130</v>
      </c>
      <c r="B178" s="22"/>
      <c r="C178" s="23"/>
    </row>
    <row r="179" spans="1:3" ht="18.75">
      <c r="A179" s="19" t="s">
        <v>2</v>
      </c>
      <c r="B179" s="15"/>
      <c r="C179" s="15"/>
    </row>
    <row r="180" spans="1:3" ht="18.75">
      <c r="A180" s="19" t="s">
        <v>175</v>
      </c>
      <c r="B180" s="15"/>
      <c r="C180" s="15"/>
    </row>
    <row r="181" spans="1:3" ht="15">
      <c r="A181" s="17"/>
      <c r="B181" s="15"/>
      <c r="C181" s="15"/>
    </row>
    <row r="182" spans="1:3" ht="15">
      <c r="A182" s="17"/>
      <c r="B182" s="17"/>
      <c r="C182" s="17"/>
    </row>
    <row r="183" spans="1:3" ht="15">
      <c r="A183" s="18"/>
      <c r="B183" s="18"/>
      <c r="C183" s="18"/>
    </row>
    <row r="184" spans="1:3" ht="15">
      <c r="A184" s="18"/>
      <c r="B184" s="18"/>
      <c r="C184" s="18"/>
    </row>
  </sheetData>
  <sheetProtection/>
  <mergeCells count="111"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5:C15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A31:C31"/>
    <mergeCell ref="A37:B37"/>
    <mergeCell ref="A38:B38"/>
    <mergeCell ref="A39:B3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66:B167"/>
    <mergeCell ref="C166:C167"/>
    <mergeCell ref="B119:C119"/>
    <mergeCell ref="A120:A122"/>
    <mergeCell ref="B120:B122"/>
    <mergeCell ref="C120:C122"/>
    <mergeCell ref="A164:A165"/>
    <mergeCell ref="C164:C165"/>
  </mergeCells>
  <printOptions/>
  <pageMargins left="0.7" right="0.7" top="0.75" bottom="0.75" header="0.3" footer="0.3"/>
  <pageSetup orientation="portrait" paperSize="9" scale="62" r:id="rId1"/>
  <rowBreaks count="1" manualBreakCount="1">
    <brk id="6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2" sqref="G12"/>
    </sheetView>
  </sheetViews>
  <sheetFormatPr defaultColWidth="9.140625" defaultRowHeight="15"/>
  <cols>
    <col min="1" max="1" width="8.421875" style="0" customWidth="1"/>
    <col min="2" max="2" width="12.00390625" style="0" customWidth="1"/>
    <col min="4" max="4" width="0" style="0" hidden="1" customWidth="1"/>
    <col min="5" max="5" width="8.421875" style="0" customWidth="1"/>
    <col min="10" max="10" width="12.28125" style="0" customWidth="1"/>
    <col min="11" max="11" width="10.57421875" style="0" customWidth="1"/>
    <col min="13" max="13" width="9.8515625" style="0" customWidth="1"/>
    <col min="14" max="14" width="11.140625" style="0" customWidth="1"/>
    <col min="15" max="16" width="10.8515625" style="0" customWidth="1"/>
    <col min="17" max="17" width="10.28125" style="0" customWidth="1"/>
    <col min="18" max="22" width="12.57421875" style="0" customWidth="1"/>
    <col min="24" max="24" width="11.57421875" style="0" bestFit="1" customWidth="1"/>
  </cols>
  <sheetData>
    <row r="4" ht="15">
      <c r="A4" t="s">
        <v>156</v>
      </c>
    </row>
    <row r="6" spans="1:24" ht="15">
      <c r="A6" s="73" t="s">
        <v>157</v>
      </c>
      <c r="B6" s="74"/>
      <c r="E6" s="77" t="s">
        <v>174</v>
      </c>
      <c r="F6" s="79" t="s">
        <v>158</v>
      </c>
      <c r="G6" s="80"/>
      <c r="H6" s="80"/>
      <c r="I6" s="80"/>
      <c r="J6" s="80"/>
      <c r="K6" s="81"/>
      <c r="M6" s="77" t="s">
        <v>174</v>
      </c>
      <c r="N6" s="79" t="s">
        <v>159</v>
      </c>
      <c r="O6" s="80"/>
      <c r="P6" s="80"/>
      <c r="Q6" s="80"/>
      <c r="R6" s="80"/>
      <c r="S6" s="80"/>
      <c r="T6" s="80"/>
      <c r="U6" s="80"/>
      <c r="V6" s="80"/>
      <c r="W6" s="80"/>
      <c r="X6" s="81"/>
    </row>
    <row r="7" spans="1:24" ht="42.75" customHeight="1">
      <c r="A7" s="75"/>
      <c r="B7" s="76"/>
      <c r="E7" s="78"/>
      <c r="F7" s="38" t="s">
        <v>160</v>
      </c>
      <c r="G7" s="38" t="s">
        <v>161</v>
      </c>
      <c r="H7" s="38" t="s">
        <v>161</v>
      </c>
      <c r="I7" s="38" t="s">
        <v>161</v>
      </c>
      <c r="J7" s="39" t="s">
        <v>162</v>
      </c>
      <c r="K7" s="38" t="s">
        <v>163</v>
      </c>
      <c r="M7" s="78"/>
      <c r="N7" s="38" t="s">
        <v>160</v>
      </c>
      <c r="O7" s="39" t="s">
        <v>164</v>
      </c>
      <c r="P7" s="39" t="s">
        <v>173</v>
      </c>
      <c r="Q7" s="38" t="s">
        <v>161</v>
      </c>
      <c r="R7" s="39" t="s">
        <v>165</v>
      </c>
      <c r="S7" s="39" t="s">
        <v>166</v>
      </c>
      <c r="T7" s="39" t="s">
        <v>167</v>
      </c>
      <c r="U7" s="39" t="s">
        <v>176</v>
      </c>
      <c r="V7" s="39" t="s">
        <v>161</v>
      </c>
      <c r="W7" s="39" t="s">
        <v>162</v>
      </c>
      <c r="X7" s="40" t="s">
        <v>163</v>
      </c>
    </row>
    <row r="8" spans="1:24" ht="15">
      <c r="A8" s="38" t="s">
        <v>127</v>
      </c>
      <c r="B8" s="41"/>
      <c r="E8" s="38" t="s">
        <v>127</v>
      </c>
      <c r="F8" s="38">
        <v>221506</v>
      </c>
      <c r="G8" s="38">
        <v>221014</v>
      </c>
      <c r="H8" s="38">
        <v>221502</v>
      </c>
      <c r="I8" s="38">
        <v>221012</v>
      </c>
      <c r="J8" s="38"/>
      <c r="K8" s="42"/>
      <c r="M8" s="38" t="s">
        <v>127</v>
      </c>
      <c r="N8" s="38" t="s">
        <v>168</v>
      </c>
      <c r="O8" s="38" t="s">
        <v>169</v>
      </c>
      <c r="P8" s="38">
        <v>222012</v>
      </c>
      <c r="Q8" s="38">
        <v>221021</v>
      </c>
      <c r="R8" s="38" t="s">
        <v>170</v>
      </c>
      <c r="S8" s="38" t="s">
        <v>171</v>
      </c>
      <c r="T8" s="38" t="s">
        <v>172</v>
      </c>
      <c r="U8" s="38"/>
      <c r="V8" s="38">
        <v>221024</v>
      </c>
      <c r="W8" s="38"/>
      <c r="X8" s="42"/>
    </row>
    <row r="9" spans="1:24" ht="15">
      <c r="A9" s="41">
        <v>211</v>
      </c>
      <c r="B9" s="43">
        <f aca="true" t="shared" si="0" ref="B9:B20">K9+X9</f>
        <v>1515355</v>
      </c>
      <c r="E9" s="41">
        <v>211</v>
      </c>
      <c r="F9" s="41">
        <v>977389</v>
      </c>
      <c r="G9" s="41">
        <v>537966</v>
      </c>
      <c r="H9" s="41"/>
      <c r="I9" s="41"/>
      <c r="J9" s="41"/>
      <c r="K9" s="44">
        <f>SUM(F9:J9)</f>
        <v>1515355</v>
      </c>
      <c r="M9" s="41">
        <v>211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5">
        <f aca="true" t="shared" si="1" ref="X9:X19">SUM(N9:W9)</f>
        <v>0</v>
      </c>
    </row>
    <row r="10" spans="1:24" ht="15">
      <c r="A10" s="41">
        <v>212</v>
      </c>
      <c r="B10" s="43">
        <f t="shared" si="0"/>
        <v>10936</v>
      </c>
      <c r="E10" s="41">
        <v>212</v>
      </c>
      <c r="F10" s="41">
        <v>10936</v>
      </c>
      <c r="G10" s="41"/>
      <c r="H10" s="41"/>
      <c r="I10" s="41"/>
      <c r="J10" s="41"/>
      <c r="K10" s="44">
        <f aca="true" t="shared" si="2" ref="K10:K19">SUM(F10:J10)</f>
        <v>10936</v>
      </c>
      <c r="M10" s="41">
        <v>212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5">
        <f t="shared" si="1"/>
        <v>0</v>
      </c>
    </row>
    <row r="11" spans="1:24" ht="15">
      <c r="A11" s="41">
        <v>213</v>
      </c>
      <c r="B11" s="43">
        <f t="shared" si="0"/>
        <v>457637</v>
      </c>
      <c r="E11" s="41">
        <v>213</v>
      </c>
      <c r="F11" s="41">
        <v>295171</v>
      </c>
      <c r="G11" s="41">
        <v>162466</v>
      </c>
      <c r="H11" s="41"/>
      <c r="I11" s="41"/>
      <c r="J11" s="41"/>
      <c r="K11" s="44">
        <f t="shared" si="2"/>
        <v>457637</v>
      </c>
      <c r="M11" s="41">
        <v>213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5">
        <f t="shared" si="1"/>
        <v>0</v>
      </c>
    </row>
    <row r="12" spans="1:24" ht="15">
      <c r="A12" s="41">
        <v>221</v>
      </c>
      <c r="B12" s="43">
        <f>K12+X12</f>
        <v>0</v>
      </c>
      <c r="E12" s="41">
        <v>221</v>
      </c>
      <c r="F12" s="41"/>
      <c r="G12" s="41"/>
      <c r="H12" s="41"/>
      <c r="I12" s="41"/>
      <c r="J12" s="41"/>
      <c r="K12" s="44">
        <f t="shared" si="2"/>
        <v>0</v>
      </c>
      <c r="M12" s="41">
        <v>221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>SUM(N12:W12)</f>
        <v>0</v>
      </c>
    </row>
    <row r="13" spans="1:24" ht="15">
      <c r="A13" s="41">
        <v>222</v>
      </c>
      <c r="B13" s="43">
        <f t="shared" si="0"/>
        <v>0</v>
      </c>
      <c r="E13" s="41">
        <v>222</v>
      </c>
      <c r="F13" s="41"/>
      <c r="G13" s="41"/>
      <c r="H13" s="41"/>
      <c r="I13" s="41"/>
      <c r="J13" s="41"/>
      <c r="K13" s="44">
        <f t="shared" si="2"/>
        <v>0</v>
      </c>
      <c r="M13" s="41">
        <v>222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5">
        <f t="shared" si="1"/>
        <v>0</v>
      </c>
    </row>
    <row r="14" spans="1:24" ht="15">
      <c r="A14" s="41">
        <v>223</v>
      </c>
      <c r="B14" s="43">
        <f t="shared" si="0"/>
        <v>0</v>
      </c>
      <c r="E14" s="41">
        <v>223</v>
      </c>
      <c r="F14" s="41"/>
      <c r="G14" s="41"/>
      <c r="H14" s="41"/>
      <c r="I14" s="41"/>
      <c r="J14" s="41"/>
      <c r="K14" s="44">
        <f t="shared" si="2"/>
        <v>0</v>
      </c>
      <c r="M14" s="41">
        <v>223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1"/>
        <v>0</v>
      </c>
    </row>
    <row r="15" spans="1:24" ht="15">
      <c r="A15" s="41">
        <v>225</v>
      </c>
      <c r="B15" s="43">
        <f t="shared" si="0"/>
        <v>0</v>
      </c>
      <c r="E15" s="41">
        <v>225</v>
      </c>
      <c r="F15" s="41"/>
      <c r="G15" s="41"/>
      <c r="H15" s="41"/>
      <c r="I15" s="41"/>
      <c r="J15" s="41"/>
      <c r="K15" s="44">
        <f t="shared" si="2"/>
        <v>0</v>
      </c>
      <c r="M15" s="41">
        <v>225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1"/>
        <v>0</v>
      </c>
    </row>
    <row r="16" spans="1:24" ht="15">
      <c r="A16" s="41">
        <v>226</v>
      </c>
      <c r="B16" s="43">
        <f t="shared" si="0"/>
        <v>0</v>
      </c>
      <c r="E16" s="41">
        <v>226</v>
      </c>
      <c r="F16" s="41"/>
      <c r="G16" s="41"/>
      <c r="H16" s="41"/>
      <c r="I16" s="41"/>
      <c r="J16" s="41"/>
      <c r="K16" s="44">
        <f t="shared" si="2"/>
        <v>0</v>
      </c>
      <c r="M16" s="41">
        <v>226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1"/>
        <v>0</v>
      </c>
    </row>
    <row r="17" spans="1:24" ht="15">
      <c r="A17" s="41">
        <v>262</v>
      </c>
      <c r="B17" s="43">
        <f t="shared" si="0"/>
        <v>0</v>
      </c>
      <c r="E17" s="41">
        <v>262</v>
      </c>
      <c r="F17" s="41"/>
      <c r="G17" s="41"/>
      <c r="H17" s="41"/>
      <c r="I17" s="41"/>
      <c r="J17" s="41"/>
      <c r="K17" s="44">
        <f t="shared" si="2"/>
        <v>0</v>
      </c>
      <c r="M17" s="41">
        <v>262</v>
      </c>
      <c r="N17" s="43"/>
      <c r="O17" s="43"/>
      <c r="Q17" s="43"/>
      <c r="R17" s="43"/>
      <c r="S17" s="43"/>
      <c r="T17" s="43"/>
      <c r="U17" s="43"/>
      <c r="V17" s="43"/>
      <c r="W17" s="43"/>
      <c r="X17" s="45">
        <f t="shared" si="1"/>
        <v>0</v>
      </c>
    </row>
    <row r="18" spans="1:24" ht="15">
      <c r="A18" s="41">
        <v>290</v>
      </c>
      <c r="B18" s="43">
        <f t="shared" si="0"/>
        <v>0</v>
      </c>
      <c r="E18" s="41">
        <v>290</v>
      </c>
      <c r="F18" s="41"/>
      <c r="G18" s="41"/>
      <c r="H18" s="41"/>
      <c r="I18" s="41"/>
      <c r="J18" s="41"/>
      <c r="K18" s="44">
        <f t="shared" si="2"/>
        <v>0</v>
      </c>
      <c r="M18" s="41">
        <v>290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>
        <f t="shared" si="1"/>
        <v>0</v>
      </c>
    </row>
    <row r="19" spans="1:24" ht="15">
      <c r="A19" s="41">
        <v>310</v>
      </c>
      <c r="B19" s="43">
        <f t="shared" si="0"/>
        <v>0</v>
      </c>
      <c r="E19" s="41">
        <v>310</v>
      </c>
      <c r="F19" s="41"/>
      <c r="G19" s="41"/>
      <c r="H19" s="41"/>
      <c r="I19" s="41"/>
      <c r="J19" s="41"/>
      <c r="K19" s="44">
        <f t="shared" si="2"/>
        <v>0</v>
      </c>
      <c r="M19" s="41">
        <v>310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1"/>
        <v>0</v>
      </c>
    </row>
    <row r="20" spans="1:24" ht="15">
      <c r="A20" s="41">
        <v>340</v>
      </c>
      <c r="B20" s="43">
        <f t="shared" si="0"/>
        <v>27741</v>
      </c>
      <c r="E20" s="41">
        <v>340</v>
      </c>
      <c r="F20" s="41">
        <v>27741</v>
      </c>
      <c r="G20" s="41"/>
      <c r="H20" s="41"/>
      <c r="I20" s="41"/>
      <c r="J20" s="41"/>
      <c r="K20" s="44">
        <f>SUM(F20:J20)</f>
        <v>27741</v>
      </c>
      <c r="M20" s="41">
        <v>340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>SUM(N20:W20)</f>
        <v>0</v>
      </c>
    </row>
    <row r="21" spans="1:24" ht="15">
      <c r="A21" s="40" t="s">
        <v>163</v>
      </c>
      <c r="B21" s="43">
        <f>SUM(B9:B20)</f>
        <v>2011669</v>
      </c>
      <c r="E21" s="40" t="s">
        <v>163</v>
      </c>
      <c r="F21" s="41">
        <f aca="true" t="shared" si="3" ref="F21:K21">SUM(F9:F20)</f>
        <v>1311237</v>
      </c>
      <c r="G21" s="49">
        <f t="shared" si="3"/>
        <v>700432</v>
      </c>
      <c r="H21" s="49">
        <f t="shared" si="3"/>
        <v>0</v>
      </c>
      <c r="I21" s="49">
        <f t="shared" si="3"/>
        <v>0</v>
      </c>
      <c r="J21" s="41">
        <f t="shared" si="3"/>
        <v>0</v>
      </c>
      <c r="K21" s="44">
        <f t="shared" si="3"/>
        <v>2011669</v>
      </c>
      <c r="L21" s="46"/>
      <c r="M21" s="40" t="s">
        <v>163</v>
      </c>
      <c r="N21" s="41">
        <f>SUM(N9:N20)</f>
        <v>0</v>
      </c>
      <c r="O21" s="49">
        <f aca="true" t="shared" si="4" ref="O21:W21">SUM(O9:O20)</f>
        <v>0</v>
      </c>
      <c r="P21" s="49">
        <f t="shared" si="4"/>
        <v>0</v>
      </c>
      <c r="Q21" s="49">
        <f t="shared" si="4"/>
        <v>0</v>
      </c>
      <c r="R21" s="49">
        <f t="shared" si="4"/>
        <v>0</v>
      </c>
      <c r="S21" s="49">
        <f t="shared" si="4"/>
        <v>0</v>
      </c>
      <c r="T21" s="49">
        <f t="shared" si="4"/>
        <v>0</v>
      </c>
      <c r="U21" s="49">
        <f t="shared" si="4"/>
        <v>0</v>
      </c>
      <c r="V21" s="50">
        <f>SUM(V9:V20)</f>
        <v>0</v>
      </c>
      <c r="W21" s="43">
        <f t="shared" si="4"/>
        <v>0</v>
      </c>
      <c r="X21" s="45">
        <f>SUM(X9:X20)</f>
        <v>0</v>
      </c>
    </row>
    <row r="22" ht="15">
      <c r="X22" s="47">
        <f>K21+X21</f>
        <v>2011669</v>
      </c>
    </row>
    <row r="23" spans="14:24" ht="15">
      <c r="N23">
        <f>N21-N22</f>
        <v>0</v>
      </c>
      <c r="V23" s="48">
        <f>G21+V21</f>
        <v>700432</v>
      </c>
      <c r="X23" s="48">
        <f>J21+W21</f>
        <v>0</v>
      </c>
    </row>
    <row r="24" ht="15">
      <c r="X24" s="48">
        <f>X22-X23</f>
        <v>2011669</v>
      </c>
    </row>
  </sheetData>
  <sheetProtection/>
  <mergeCells count="5">
    <mergeCell ref="A6:B7"/>
    <mergeCell ref="E6:E7"/>
    <mergeCell ref="F6:K6"/>
    <mergeCell ref="M6:M7"/>
    <mergeCell ref="N6:X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2013-01-31T06:15:42Z</cp:lastPrinted>
  <dcterms:created xsi:type="dcterms:W3CDTF">2006-09-28T05:33:49Z</dcterms:created>
  <dcterms:modified xsi:type="dcterms:W3CDTF">2016-02-19T08:58:04Z</dcterms:modified>
  <cp:category/>
  <cp:version/>
  <cp:contentType/>
  <cp:contentStatus/>
</cp:coreProperties>
</file>